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35" windowWidth="15240" windowHeight="7305"/>
  </bookViews>
  <sheets>
    <sheet name="ПРОГНОЗ СВОД" sheetId="1" r:id="rId1"/>
    <sheet name="Приложение 1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D21" i="1" l="1"/>
  <c r="AD9" i="1"/>
  <c r="AD22" i="1"/>
  <c r="Q21" i="1"/>
  <c r="Q19" i="1"/>
  <c r="Q15" i="1"/>
  <c r="L6" i="1"/>
  <c r="M6" i="1"/>
  <c r="N6" i="1"/>
  <c r="P6" i="1"/>
  <c r="N7" i="1"/>
  <c r="Q7" i="1"/>
  <c r="Q8" i="1"/>
  <c r="Q11" i="1"/>
  <c r="P12" i="1"/>
  <c r="Q13" i="1"/>
  <c r="P14" i="1"/>
  <c r="Q18" i="1"/>
  <c r="Q20" i="1"/>
  <c r="Q22" i="1"/>
  <c r="P24" i="1"/>
  <c r="Q24" i="1" s="1"/>
  <c r="P26" i="1"/>
  <c r="P27" i="1"/>
  <c r="Q27" i="1"/>
  <c r="P28" i="1"/>
  <c r="Q28" i="1"/>
  <c r="L3" i="1" l="1"/>
  <c r="V27" i="1" l="1"/>
  <c r="U14" i="1" l="1"/>
  <c r="Z15" i="1"/>
  <c r="Y15" i="1"/>
  <c r="X15" i="1"/>
  <c r="W15" i="1"/>
  <c r="J14" i="1"/>
  <c r="AC10" i="1"/>
  <c r="AA20" i="1"/>
  <c r="AA19" i="1"/>
  <c r="AA18" i="1"/>
  <c r="AA17" i="1"/>
  <c r="AA16" i="1"/>
  <c r="AA13" i="1"/>
  <c r="AA12" i="1"/>
  <c r="AA11" i="1"/>
  <c r="AA10" i="1"/>
  <c r="AA9" i="1"/>
  <c r="AB10" i="1" s="1"/>
  <c r="AA21" i="1"/>
  <c r="J26" i="1"/>
  <c r="U26" i="1" s="1"/>
  <c r="AC26" i="1" s="1"/>
  <c r="J24" i="1"/>
  <c r="J23" i="1"/>
  <c r="J22" i="1"/>
  <c r="I15" i="1"/>
  <c r="F15" i="1"/>
  <c r="E15" i="1"/>
  <c r="D15" i="1"/>
  <c r="I8" i="1"/>
  <c r="I7" i="1" s="1"/>
  <c r="I6" i="1" s="1"/>
  <c r="F8" i="1"/>
  <c r="F7" i="1" s="1"/>
  <c r="F6" i="1" s="1"/>
  <c r="E8" i="1"/>
  <c r="E7" i="1" s="1"/>
  <c r="E6" i="1" s="1"/>
  <c r="D8" i="1"/>
  <c r="D7" i="1" s="1"/>
  <c r="D6" i="1" s="1"/>
  <c r="J16" i="1"/>
  <c r="J13" i="1"/>
  <c r="J12" i="1"/>
  <c r="J11" i="1"/>
  <c r="R3" i="1"/>
  <c r="J28" i="1"/>
  <c r="J17" i="1"/>
  <c r="J18" i="1"/>
  <c r="U18" i="1" s="1"/>
  <c r="J19" i="1"/>
  <c r="J21" i="1"/>
  <c r="J27" i="1"/>
  <c r="AA24" i="1"/>
  <c r="AA27" i="1"/>
  <c r="AA28" i="1"/>
  <c r="S8" i="1"/>
  <c r="S7" i="1" s="1"/>
  <c r="S6" i="1" s="1"/>
  <c r="W8" i="1"/>
  <c r="W7" i="1" s="1"/>
  <c r="X8" i="1"/>
  <c r="X7" i="1" s="1"/>
  <c r="X6" i="1" s="1"/>
  <c r="Y8" i="1"/>
  <c r="Y7" i="1" s="1"/>
  <c r="Y6" i="1" s="1"/>
  <c r="Z8" i="1"/>
  <c r="Z7" i="1" s="1"/>
  <c r="Z6" i="1" s="1"/>
  <c r="AA22" i="1"/>
  <c r="U20" i="1"/>
  <c r="G8" i="1"/>
  <c r="G7" i="1" s="1"/>
  <c r="G6" i="1" s="1"/>
  <c r="H7" i="1"/>
  <c r="H6" i="1" s="1"/>
  <c r="H9" i="1"/>
  <c r="U28" i="1" l="1"/>
  <c r="AC28" i="1" s="1"/>
  <c r="AC9" i="1"/>
  <c r="AA15" i="1"/>
  <c r="AC18" i="1"/>
  <c r="U17" i="1"/>
  <c r="AC17" i="1" s="1"/>
  <c r="AC23" i="1"/>
  <c r="U21" i="1"/>
  <c r="AA8" i="1"/>
  <c r="AA7" i="1"/>
  <c r="U24" i="1"/>
  <c r="AC24" i="1" s="1"/>
  <c r="J15" i="1"/>
  <c r="J8" i="1"/>
  <c r="J7" i="1"/>
  <c r="J6" i="1"/>
  <c r="U23" i="1"/>
  <c r="U16" i="1"/>
  <c r="AC16" i="1" s="1"/>
  <c r="AC20" i="1"/>
  <c r="U27" i="1"/>
  <c r="AC27" i="1" s="1"/>
  <c r="W6" i="1"/>
  <c r="AA6" i="1" s="1"/>
  <c r="U22" i="1"/>
  <c r="U11" i="1"/>
  <c r="AC11" i="1" s="1"/>
  <c r="U13" i="1"/>
  <c r="AC13" i="1" s="1"/>
  <c r="U12" i="1"/>
  <c r="AC12" i="1" s="1"/>
  <c r="U19" i="1"/>
  <c r="AB27" i="1" l="1"/>
  <c r="AB28" i="1" s="1"/>
  <c r="AB12" i="1"/>
  <c r="AB22" i="1" s="1"/>
  <c r="W3" i="1"/>
  <c r="AB11" i="1"/>
  <c r="AB13" i="1"/>
  <c r="AB23" i="1" s="1"/>
  <c r="AB24" i="1"/>
  <c r="AB15" i="1"/>
  <c r="AB25" i="1" s="1"/>
  <c r="U15" i="1"/>
  <c r="AC15" i="1" s="1"/>
  <c r="AB8" i="1"/>
  <c r="AB18" i="1" s="1"/>
  <c r="AB9" i="1"/>
  <c r="AB19" i="1" s="1"/>
  <c r="AB7" i="1"/>
  <c r="AB17" i="1" s="1"/>
  <c r="AD28" i="1"/>
  <c r="D3" i="1"/>
  <c r="K24" i="1"/>
  <c r="K26" i="1"/>
  <c r="K18" i="1"/>
  <c r="K27" i="1"/>
  <c r="K17" i="1"/>
  <c r="K28" i="1"/>
  <c r="K23" i="1"/>
  <c r="K16" i="1"/>
  <c r="K15" i="1"/>
  <c r="V28" i="1"/>
  <c r="AB20" i="1"/>
  <c r="AB16" i="1"/>
  <c r="AB26" i="1" s="1"/>
  <c r="AB21" i="1"/>
  <c r="U8" i="1"/>
  <c r="AC8" i="1" s="1"/>
  <c r="U7" i="1"/>
  <c r="AC7" i="1" s="1"/>
  <c r="V26" i="1" l="1"/>
  <c r="U3" i="1"/>
  <c r="AC3" i="1" s="1"/>
  <c r="K7" i="1"/>
  <c r="K13" i="1"/>
  <c r="K11" i="1"/>
  <c r="K22" i="1"/>
  <c r="K12" i="1"/>
  <c r="K19" i="1"/>
  <c r="K8" i="1"/>
  <c r="K21" i="1"/>
  <c r="U6" i="1"/>
  <c r="AC6" i="1" l="1"/>
  <c r="V18" i="1"/>
  <c r="V13" i="1"/>
  <c r="V11" i="1"/>
  <c r="V15" i="1"/>
  <c r="V21" i="1"/>
  <c r="V22" i="1"/>
  <c r="V16" i="1"/>
  <c r="V7" i="1"/>
  <c r="V8" i="1"/>
  <c r="V24" i="1"/>
  <c r="V20" i="1"/>
  <c r="V23" i="1"/>
  <c r="AD15" i="1" l="1"/>
  <c r="AD16" i="1"/>
  <c r="AD13" i="1"/>
  <c r="AD23" i="1"/>
  <c r="AD18" i="1"/>
  <c r="AD24" i="1"/>
  <c r="AD8" i="1"/>
  <c r="AD26" i="1"/>
  <c r="AD7" i="1"/>
  <c r="AD20" i="1"/>
</calcChain>
</file>

<file path=xl/comments1.xml><?xml version="1.0" encoding="utf-8"?>
<comments xmlns="http://schemas.openxmlformats.org/spreadsheetml/2006/main">
  <authors>
    <author>aselezneva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Не определились</t>
        </r>
      </text>
    </comment>
  </commentList>
</comments>
</file>

<file path=xl/sharedStrings.xml><?xml version="1.0" encoding="utf-8"?>
<sst xmlns="http://schemas.openxmlformats.org/spreadsheetml/2006/main" count="55" uniqueCount="47">
  <si>
    <t>Лечебное дело</t>
  </si>
  <si>
    <t>Сестринское дело</t>
  </si>
  <si>
    <t>Сестринское вечернее дело</t>
  </si>
  <si>
    <t>Стоматология ортопедическ</t>
  </si>
  <si>
    <t>Итог</t>
  </si>
  <si>
    <t>Показатели трудоустройства</t>
  </si>
  <si>
    <t>%</t>
  </si>
  <si>
    <t>Абсол число</t>
  </si>
  <si>
    <t>1.1.</t>
  </si>
  <si>
    <t>1.1.1.</t>
  </si>
  <si>
    <t>из них:</t>
  </si>
  <si>
    <t>в том числе</t>
  </si>
  <si>
    <t>1.2.</t>
  </si>
  <si>
    <t>Не определились</t>
  </si>
  <si>
    <t>2.</t>
  </si>
  <si>
    <t>2.1.</t>
  </si>
  <si>
    <t>- муниц.</t>
  </si>
  <si>
    <t>-  краевые</t>
  </si>
  <si>
    <t>-ведомства</t>
  </si>
  <si>
    <t>- за пределами края</t>
  </si>
  <si>
    <t xml:space="preserve">-частные </t>
  </si>
  <si>
    <t>Итог очно</t>
  </si>
  <si>
    <t>Абсолют</t>
  </si>
  <si>
    <t>число</t>
  </si>
  <si>
    <t>Итого</t>
  </si>
  <si>
    <t>3.</t>
  </si>
  <si>
    <t>1.3.</t>
  </si>
  <si>
    <t>1.4.</t>
  </si>
  <si>
    <t>ФАПы</t>
  </si>
  <si>
    <t>скорая</t>
  </si>
  <si>
    <t>итог</t>
  </si>
  <si>
    <t>Не работают по спец-сти</t>
  </si>
  <si>
    <t>негосударснвен</t>
  </si>
  <si>
    <t>поликлиника</t>
  </si>
  <si>
    <t>310, 311</t>
  </si>
  <si>
    <t xml:space="preserve">-первичное звено: </t>
  </si>
  <si>
    <t>Подлежат службе в РА</t>
  </si>
  <si>
    <t xml:space="preserve">Исполнитель: Кузнецова О.Л., тел. 89504125096                                     Директор КГБПОУ ЛМТ ________________ В.Ю. Красноперова                                                   </t>
  </si>
  <si>
    <t xml:space="preserve"> Трудоустройство выпускников 2019-2020 г. (на сентябрь 2020)</t>
  </si>
  <si>
    <t>Закончили обучение на бюджетной основе</t>
  </si>
  <si>
    <t>фактически занято</t>
  </si>
  <si>
    <t>трудоустроено всего:</t>
  </si>
  <si>
    <t>Продолжили обучение в ССУЗах, ВУЗах</t>
  </si>
  <si>
    <t>В декретном отпуск</t>
  </si>
  <si>
    <t>Закончили обучение на внебюджетной основе, из них:</t>
  </si>
  <si>
    <t>трудоустроены в гос.учреждения здравоохранения</t>
  </si>
  <si>
    <t>Пояснение по внебюджету: 2 - работают, 1 - армия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</si>
</sst>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 CYR"/>
      <family val="1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sz val="12"/>
      <color theme="9" tint="-0.499984740745262"/>
      <name val="Times New Roman"/>
      <family val="1"/>
      <charset val="204"/>
    </font>
    <font>
      <sz val="10"/>
      <color theme="9" tint="-0.499984740745262"/>
      <name val="Arial"/>
      <family val="2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theme="1" tint="4.9989318521683403E-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8" fillId="0" borderId="1" xfId="0" applyFont="1" applyBorder="1" applyAlignment="1">
      <alignment horizontal="justify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4" fontId="8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16" fontId="8" fillId="0" borderId="4" xfId="0" applyNumberFormat="1" applyFont="1" applyBorder="1" applyAlignment="1">
      <alignment vertical="top" wrapText="1"/>
    </xf>
    <xf numFmtId="16" fontId="7" fillId="0" borderId="1" xfId="0" applyNumberFormat="1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" fontId="0" fillId="0" borderId="0" xfId="0" applyNumberFormat="1"/>
    <xf numFmtId="0" fontId="8" fillId="0" borderId="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6" fillId="0" borderId="0" xfId="0" applyFont="1"/>
    <xf numFmtId="0" fontId="4" fillId="0" borderId="6" xfId="0" applyFont="1" applyBorder="1"/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7" xfId="0" applyFont="1" applyBorder="1"/>
    <xf numFmtId="0" fontId="10" fillId="0" borderId="4" xfId="0" applyFont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17" fillId="0" borderId="0" xfId="0" applyFont="1"/>
    <xf numFmtId="0" fontId="12" fillId="0" borderId="10" xfId="0" applyFont="1" applyBorder="1" applyAlignment="1">
      <alignment horizontal="center" wrapText="1"/>
    </xf>
    <xf numFmtId="0" fontId="7" fillId="0" borderId="0" xfId="0" applyFont="1"/>
    <xf numFmtId="0" fontId="17" fillId="0" borderId="0" xfId="0" applyFont="1" applyFill="1"/>
    <xf numFmtId="1" fontId="17" fillId="0" borderId="0" xfId="0" applyNumberFormat="1" applyFont="1" applyFill="1"/>
    <xf numFmtId="1" fontId="12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" fontId="12" fillId="2" borderId="5" xfId="0" applyNumberFormat="1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20" fillId="0" borderId="0" xfId="0" applyFont="1"/>
    <xf numFmtId="1" fontId="21" fillId="0" borderId="0" xfId="0" applyNumberFormat="1" applyFont="1"/>
    <xf numFmtId="0" fontId="3" fillId="4" borderId="2" xfId="0" applyFont="1" applyFill="1" applyBorder="1" applyAlignment="1">
      <alignment vertical="top" wrapText="1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2" fillId="2" borderId="10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0" fontId="11" fillId="6" borderId="3" xfId="0" applyFont="1" applyFill="1" applyBorder="1" applyAlignment="1">
      <alignment vertical="top" wrapText="1"/>
    </xf>
    <xf numFmtId="0" fontId="24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vertical="top" wrapText="1"/>
    </xf>
    <xf numFmtId="0" fontId="5" fillId="0" borderId="37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7" fillId="0" borderId="40" xfId="0" applyFont="1" applyBorder="1" applyAlignment="1">
      <alignment horizontal="center" vertical="top" shrinkToFit="1"/>
    </xf>
    <xf numFmtId="0" fontId="28" fillId="0" borderId="40" xfId="0" applyFont="1" applyBorder="1" applyAlignment="1">
      <alignment horizontal="center" vertical="top" shrinkToFit="1"/>
    </xf>
    <xf numFmtId="0" fontId="8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top" shrinkToFit="1"/>
    </xf>
    <xf numFmtId="0" fontId="7" fillId="0" borderId="42" xfId="0" applyFont="1" applyBorder="1" applyAlignment="1">
      <alignment horizontal="center" vertical="center"/>
    </xf>
    <xf numFmtId="0" fontId="7" fillId="7" borderId="40" xfId="0" applyFont="1" applyFill="1" applyBorder="1" applyAlignment="1">
      <alignment horizontal="left" vertical="top" wrapText="1"/>
    </xf>
    <xf numFmtId="0" fontId="7" fillId="8" borderId="40" xfId="0" applyFont="1" applyFill="1" applyBorder="1" applyAlignment="1">
      <alignment horizontal="left" vertical="top" wrapText="1"/>
    </xf>
    <xf numFmtId="0" fontId="7" fillId="8" borderId="40" xfId="0" applyFont="1" applyFill="1" applyBorder="1" applyAlignment="1">
      <alignment vertical="top" wrapText="1"/>
    </xf>
    <xf numFmtId="0" fontId="7" fillId="8" borderId="40" xfId="0" applyFont="1" applyFill="1" applyBorder="1" applyAlignment="1">
      <alignment horizontal="center" vertical="top" wrapText="1"/>
    </xf>
    <xf numFmtId="0" fontId="7" fillId="8" borderId="40" xfId="0" applyFont="1" applyFill="1" applyBorder="1" applyAlignment="1">
      <alignment horizontal="center" vertical="top" shrinkToFit="1"/>
    </xf>
    <xf numFmtId="0" fontId="7" fillId="8" borderId="40" xfId="0" applyNumberFormat="1" applyFont="1" applyFill="1" applyBorder="1" applyAlignment="1">
      <alignment horizontal="center" vertical="top" wrapText="1"/>
    </xf>
    <xf numFmtId="9" fontId="7" fillId="8" borderId="40" xfId="0" applyNumberFormat="1" applyFont="1" applyFill="1" applyBorder="1" applyAlignment="1">
      <alignment horizontal="center" vertical="top" wrapText="1"/>
    </xf>
    <xf numFmtId="0" fontId="29" fillId="0" borderId="0" xfId="0" applyFont="1"/>
    <xf numFmtId="0" fontId="8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vertical="top" wrapText="1"/>
    </xf>
    <xf numFmtId="0" fontId="8" fillId="0" borderId="40" xfId="0" applyFont="1" applyBorder="1" applyAlignment="1">
      <alignment horizontal="center" vertical="top" wrapText="1"/>
    </xf>
    <xf numFmtId="0" fontId="26" fillId="5" borderId="0" xfId="0" applyFont="1" applyFill="1" applyBorder="1" applyAlignment="1">
      <alignment vertical="top" wrapText="1"/>
    </xf>
    <xf numFmtId="0" fontId="23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47" xfId="0" applyFont="1" applyFill="1" applyBorder="1" applyAlignment="1">
      <alignment horizontal="center" wrapText="1"/>
    </xf>
    <xf numFmtId="1" fontId="10" fillId="5" borderId="4" xfId="0" applyNumberFormat="1" applyFont="1" applyFill="1" applyBorder="1" applyAlignment="1">
      <alignment horizontal="center" wrapText="1"/>
    </xf>
    <xf numFmtId="1" fontId="5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7" xfId="0" applyFont="1" applyFill="1" applyBorder="1" applyAlignment="1">
      <alignment horizontal="center" wrapText="1"/>
    </xf>
    <xf numFmtId="0" fontId="1" fillId="5" borderId="0" xfId="0" applyFont="1" applyFill="1"/>
    <xf numFmtId="0" fontId="0" fillId="0" borderId="0" xfId="0" applyAlignment="1">
      <alignment horizontal="left"/>
    </xf>
    <xf numFmtId="0" fontId="7" fillId="9" borderId="10" xfId="0" applyFont="1" applyFill="1" applyBorder="1" applyAlignment="1">
      <alignment vertical="top" wrapText="1"/>
    </xf>
    <xf numFmtId="49" fontId="31" fillId="5" borderId="48" xfId="0" applyNumberFormat="1" applyFont="1" applyFill="1" applyBorder="1" applyAlignment="1">
      <alignment vertical="top" wrapText="1"/>
    </xf>
    <xf numFmtId="0" fontId="32" fillId="5" borderId="35" xfId="0" applyFont="1" applyFill="1" applyBorder="1" applyAlignment="1">
      <alignment horizontal="right" vertical="top" wrapText="1"/>
    </xf>
    <xf numFmtId="0" fontId="32" fillId="5" borderId="12" xfId="0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0" fillId="12" borderId="0" xfId="0" applyFill="1"/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13" borderId="2" xfId="0" applyFont="1" applyFill="1" applyBorder="1" applyAlignment="1">
      <alignment horizontal="center" wrapText="1"/>
    </xf>
    <xf numFmtId="0" fontId="10" fillId="13" borderId="4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0" fontId="12" fillId="13" borderId="2" xfId="0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0" fontId="26" fillId="13" borderId="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vertical="top" wrapText="1"/>
    </xf>
    <xf numFmtId="0" fontId="10" fillId="13" borderId="3" xfId="0" applyFont="1" applyFill="1" applyBorder="1" applyAlignment="1">
      <alignment horizontal="center" wrapText="1"/>
    </xf>
    <xf numFmtId="0" fontId="10" fillId="13" borderId="35" xfId="0" applyFont="1" applyFill="1" applyBorder="1" applyAlignment="1">
      <alignment horizontal="center" wrapText="1"/>
    </xf>
    <xf numFmtId="1" fontId="10" fillId="13" borderId="2" xfId="0" applyNumberFormat="1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" fontId="5" fillId="0" borderId="36" xfId="0" applyNumberFormat="1" applyFont="1" applyFill="1" applyBorder="1" applyAlignment="1">
      <alignment horizontal="center" wrapText="1"/>
    </xf>
    <xf numFmtId="1" fontId="5" fillId="0" borderId="37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" fontId="12" fillId="0" borderId="4" xfId="0" applyNumberFormat="1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1" fontId="12" fillId="0" borderId="37" xfId="0" applyNumberFormat="1" applyFont="1" applyFill="1" applyBorder="1" applyAlignment="1">
      <alignment horizontal="center" wrapText="1"/>
    </xf>
    <xf numFmtId="1" fontId="26" fillId="0" borderId="4" xfId="0" applyNumberFormat="1" applyFont="1" applyFill="1" applyBorder="1" applyAlignment="1">
      <alignment horizontal="center" wrapText="1"/>
    </xf>
    <xf numFmtId="0" fontId="26" fillId="0" borderId="47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vertical="top" wrapText="1"/>
    </xf>
    <xf numFmtId="0" fontId="19" fillId="0" borderId="4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10" fillId="13" borderId="46" xfId="0" applyFont="1" applyFill="1" applyBorder="1" applyAlignment="1">
      <alignment horizontal="center" wrapText="1"/>
    </xf>
    <xf numFmtId="1" fontId="10" fillId="2" borderId="48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0" fontId="22" fillId="13" borderId="2" xfId="0" applyFont="1" applyFill="1" applyBorder="1" applyAlignment="1">
      <alignment horizontal="center" wrapText="1"/>
    </xf>
    <xf numFmtId="0" fontId="10" fillId="13" borderId="21" xfId="0" applyFont="1" applyFill="1" applyBorder="1" applyAlignment="1">
      <alignment horizontal="center" wrapText="1"/>
    </xf>
    <xf numFmtId="0" fontId="10" fillId="13" borderId="36" xfId="0" applyFont="1" applyFill="1" applyBorder="1" applyAlignment="1">
      <alignment horizontal="center" wrapText="1"/>
    </xf>
    <xf numFmtId="0" fontId="10" fillId="13" borderId="9" xfId="0" applyFont="1" applyFill="1" applyBorder="1" applyAlignment="1">
      <alignment horizontal="center" wrapText="1"/>
    </xf>
    <xf numFmtId="0" fontId="33" fillId="14" borderId="4" xfId="0" applyFont="1" applyFill="1" applyBorder="1" applyAlignment="1">
      <alignment horizontal="center" wrapText="1"/>
    </xf>
    <xf numFmtId="0" fontId="33" fillId="14" borderId="2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26" fillId="14" borderId="4" xfId="0" applyFont="1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/>
    <xf numFmtId="0" fontId="10" fillId="0" borderId="11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0" fillId="0" borderId="0" xfId="0" applyFill="1" applyBorder="1"/>
    <xf numFmtId="0" fontId="30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" fontId="3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6" fillId="0" borderId="0" xfId="0" applyFont="1" applyFill="1" applyBorder="1"/>
    <xf numFmtId="0" fontId="11" fillId="5" borderId="4" xfId="0" applyFont="1" applyFill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7" fillId="0" borderId="0" xfId="0" applyFont="1" applyAlignment="1"/>
    <xf numFmtId="0" fontId="11" fillId="4" borderId="4" xfId="0" applyFont="1" applyFill="1" applyBorder="1" applyAlignment="1">
      <alignment vertical="top" wrapText="1"/>
    </xf>
    <xf numFmtId="0" fontId="7" fillId="4" borderId="40" xfId="0" applyFont="1" applyFill="1" applyBorder="1" applyAlignment="1">
      <alignment vertical="top" wrapText="1"/>
    </xf>
    <xf numFmtId="0" fontId="7" fillId="4" borderId="40" xfId="0" applyFont="1" applyFill="1" applyBorder="1" applyAlignment="1">
      <alignment horizontal="center" vertical="top" wrapText="1"/>
    </xf>
    <xf numFmtId="0" fontId="7" fillId="4" borderId="40" xfId="0" applyNumberFormat="1" applyFont="1" applyFill="1" applyBorder="1" applyAlignment="1">
      <alignment horizontal="center" vertical="top" wrapText="1"/>
    </xf>
    <xf numFmtId="9" fontId="7" fillId="4" borderId="40" xfId="0" applyNumberFormat="1" applyFont="1" applyFill="1" applyBorder="1" applyAlignment="1">
      <alignment horizontal="center" vertical="top" wrapText="1"/>
    </xf>
    <xf numFmtId="0" fontId="7" fillId="4" borderId="40" xfId="0" applyFont="1" applyFill="1" applyBorder="1" applyAlignment="1">
      <alignment horizontal="center" vertical="top" shrinkToFit="1"/>
    </xf>
    <xf numFmtId="0" fontId="0" fillId="4" borderId="0" xfId="0" applyFill="1"/>
    <xf numFmtId="0" fontId="1" fillId="4" borderId="0" xfId="0" applyFont="1" applyFill="1"/>
    <xf numFmtId="0" fontId="7" fillId="7" borderId="40" xfId="0" applyFont="1" applyFill="1" applyBorder="1" applyAlignment="1">
      <alignment vertical="top" wrapText="1"/>
    </xf>
    <xf numFmtId="0" fontId="7" fillId="7" borderId="40" xfId="0" applyFont="1" applyFill="1" applyBorder="1" applyAlignment="1">
      <alignment horizontal="center" vertical="top" wrapText="1"/>
    </xf>
    <xf numFmtId="0" fontId="7" fillId="7" borderId="40" xfId="0" applyFont="1" applyFill="1" applyBorder="1" applyAlignment="1">
      <alignment horizontal="center" vertical="top" shrinkToFit="1"/>
    </xf>
    <xf numFmtId="0" fontId="7" fillId="7" borderId="40" xfId="1" applyNumberFormat="1" applyFont="1" applyFill="1" applyBorder="1" applyAlignment="1" applyProtection="1">
      <alignment horizontal="center" vertical="top" wrapText="1"/>
    </xf>
    <xf numFmtId="9" fontId="7" fillId="7" borderId="40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5" fillId="13" borderId="2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1" fontId="5" fillId="2" borderId="21" xfId="0" applyNumberFormat="1" applyFont="1" applyFill="1" applyBorder="1" applyAlignment="1">
      <alignment horizontal="center" wrapText="1"/>
    </xf>
    <xf numFmtId="1" fontId="5" fillId="2" borderId="10" xfId="0" applyNumberFormat="1" applyFont="1" applyFill="1" applyBorder="1" applyAlignment="1">
      <alignment horizontal="center" wrapText="1"/>
    </xf>
    <xf numFmtId="0" fontId="7" fillId="11" borderId="26" xfId="0" applyFont="1" applyFill="1" applyBorder="1" applyAlignment="1">
      <alignment horizontal="center" textRotation="90" wrapText="1"/>
    </xf>
    <xf numFmtId="0" fontId="7" fillId="11" borderId="27" xfId="0" applyFont="1" applyFill="1" applyBorder="1" applyAlignment="1">
      <alignment horizontal="center" textRotation="90" wrapText="1"/>
    </xf>
    <xf numFmtId="0" fontId="7" fillId="11" borderId="28" xfId="0" applyFont="1" applyFill="1" applyBorder="1" applyAlignment="1">
      <alignment horizontal="center" textRotation="90" wrapText="1"/>
    </xf>
    <xf numFmtId="0" fontId="7" fillId="11" borderId="29" xfId="0" applyFont="1" applyFill="1" applyBorder="1" applyAlignment="1">
      <alignment horizontal="center" textRotation="90" wrapText="1"/>
    </xf>
    <xf numFmtId="0" fontId="7" fillId="11" borderId="30" xfId="0" applyFont="1" applyFill="1" applyBorder="1" applyAlignment="1">
      <alignment horizontal="center" textRotation="90" wrapText="1"/>
    </xf>
    <xf numFmtId="0" fontId="7" fillId="11" borderId="31" xfId="0" applyFont="1" applyFill="1" applyBorder="1" applyAlignment="1">
      <alignment horizontal="center" textRotation="90" wrapText="1"/>
    </xf>
    <xf numFmtId="0" fontId="5" fillId="0" borderId="36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textRotation="90" wrapText="1"/>
    </xf>
    <xf numFmtId="0" fontId="7" fillId="0" borderId="45" xfId="0" applyFont="1" applyBorder="1" applyAlignment="1">
      <alignment horizontal="center" textRotation="90" wrapText="1"/>
    </xf>
    <xf numFmtId="0" fontId="7" fillId="11" borderId="7" xfId="0" applyFont="1" applyFill="1" applyBorder="1" applyAlignment="1">
      <alignment horizontal="center" textRotation="90" wrapText="1"/>
    </xf>
    <xf numFmtId="0" fontId="7" fillId="11" borderId="1" xfId="0" applyFont="1" applyFill="1" applyBorder="1" applyAlignment="1">
      <alignment horizontal="center" textRotation="90" wrapText="1"/>
    </xf>
    <xf numFmtId="0" fontId="23" fillId="0" borderId="7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5" fillId="13" borderId="21" xfId="0" applyFont="1" applyFill="1" applyBorder="1" applyAlignment="1">
      <alignment horizontal="center" wrapText="1"/>
    </xf>
    <xf numFmtId="0" fontId="5" fillId="13" borderId="10" xfId="0" applyFont="1" applyFill="1" applyBorder="1" applyAlignment="1">
      <alignment horizontal="center" wrapText="1"/>
    </xf>
    <xf numFmtId="0" fontId="8" fillId="0" borderId="7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1" fontId="5" fillId="2" borderId="38" xfId="0" applyNumberFormat="1" applyFont="1" applyFill="1" applyBorder="1" applyAlignment="1">
      <alignment horizontal="center" wrapText="1"/>
    </xf>
    <xf numFmtId="1" fontId="5" fillId="2" borderId="39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textRotation="90" wrapText="1"/>
    </xf>
    <xf numFmtId="0" fontId="4" fillId="3" borderId="18" xfId="0" applyFont="1" applyFill="1" applyBorder="1" applyAlignment="1">
      <alignment horizontal="center" textRotation="90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0" fontId="4" fillId="11" borderId="23" xfId="0" applyFont="1" applyFill="1" applyBorder="1" applyAlignment="1">
      <alignment horizontal="center" textRotation="90" wrapText="1"/>
    </xf>
    <xf numFmtId="0" fontId="4" fillId="11" borderId="44" xfId="0" applyFont="1" applyFill="1" applyBorder="1" applyAlignment="1">
      <alignment horizontal="center" textRotation="90" wrapText="1"/>
    </xf>
    <xf numFmtId="0" fontId="7" fillId="11" borderId="33" xfId="0" applyFont="1" applyFill="1" applyBorder="1" applyAlignment="1">
      <alignment horizontal="center" textRotation="90" wrapText="1"/>
    </xf>
    <xf numFmtId="0" fontId="7" fillId="11" borderId="34" xfId="0" applyFont="1" applyFill="1" applyBorder="1" applyAlignment="1">
      <alignment horizontal="center" textRotation="90" wrapText="1"/>
    </xf>
    <xf numFmtId="0" fontId="6" fillId="0" borderId="5" xfId="0" applyFont="1" applyBorder="1" applyAlignment="1">
      <alignment horizontal="center"/>
    </xf>
    <xf numFmtId="0" fontId="4" fillId="3" borderId="7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4" fillId="3" borderId="21" xfId="0" applyFont="1" applyFill="1" applyBorder="1" applyAlignment="1">
      <alignment horizontal="center" textRotation="90" wrapText="1"/>
    </xf>
    <xf numFmtId="0" fontId="4" fillId="3" borderId="10" xfId="0" applyFont="1" applyFill="1" applyBorder="1" applyAlignment="1">
      <alignment horizontal="center" textRotation="90" wrapText="1"/>
    </xf>
    <xf numFmtId="0" fontId="7" fillId="10" borderId="7" xfId="0" applyFont="1" applyFill="1" applyBorder="1" applyAlignment="1">
      <alignment horizontal="center" textRotation="90" wrapText="1"/>
    </xf>
    <xf numFmtId="0" fontId="7" fillId="10" borderId="1" xfId="0" applyFont="1" applyFill="1" applyBorder="1" applyAlignment="1">
      <alignment horizontal="center" textRotation="90" wrapText="1"/>
    </xf>
    <xf numFmtId="0" fontId="4" fillId="3" borderId="22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 textRotation="90" wrapText="1"/>
    </xf>
    <xf numFmtId="0" fontId="13" fillId="3" borderId="7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textRotation="90" wrapText="1"/>
    </xf>
    <xf numFmtId="0" fontId="7" fillId="11" borderId="20" xfId="0" applyFont="1" applyFill="1" applyBorder="1" applyAlignment="1">
      <alignment horizontal="center" textRotation="90" wrapText="1"/>
    </xf>
    <xf numFmtId="9" fontId="5" fillId="0" borderId="7" xfId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43" xfId="0" applyFont="1" applyBorder="1" applyAlignment="1">
      <alignment horizontal="right" vertical="top"/>
    </xf>
    <xf numFmtId="0" fontId="8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961"/>
  <sheetViews>
    <sheetView tabSelected="1" topLeftCell="A8" zoomScale="90" zoomScaleNormal="90" workbookViewId="0">
      <selection activeCell="AD24" sqref="AD24"/>
    </sheetView>
  </sheetViews>
  <sheetFormatPr defaultRowHeight="12.75" x14ac:dyDescent="0.2"/>
  <cols>
    <col min="1" max="1" width="1.28515625" customWidth="1"/>
    <col min="2" max="2" width="5.7109375" customWidth="1"/>
    <col min="3" max="3" width="15.85546875" customWidth="1"/>
    <col min="4" max="4" width="4.85546875" customWidth="1"/>
    <col min="5" max="5" width="4.5703125" customWidth="1"/>
    <col min="6" max="6" width="4.7109375" customWidth="1"/>
    <col min="7" max="7" width="4.85546875" hidden="1" customWidth="1"/>
    <col min="8" max="8" width="4.28515625" hidden="1" customWidth="1"/>
    <col min="9" max="9" width="5.28515625" customWidth="1"/>
    <col min="10" max="10" width="6.140625" customWidth="1"/>
    <col min="11" max="11" width="6.85546875" customWidth="1"/>
    <col min="12" max="12" width="5.140625" customWidth="1"/>
    <col min="13" max="14" width="5.7109375" customWidth="1"/>
    <col min="15" max="15" width="4.5703125" customWidth="1"/>
    <col min="16" max="16" width="6.140625" customWidth="1"/>
    <col min="17" max="17" width="7.85546875" customWidth="1"/>
    <col min="18" max="18" width="6.42578125" customWidth="1"/>
    <col min="19" max="19" width="0.42578125" hidden="1" customWidth="1"/>
    <col min="20" max="20" width="6" customWidth="1"/>
    <col min="21" max="21" width="6.140625" customWidth="1"/>
    <col min="22" max="22" width="6.28515625" customWidth="1"/>
    <col min="23" max="23" width="5" customWidth="1"/>
    <col min="24" max="24" width="5.140625" customWidth="1"/>
    <col min="25" max="25" width="4.85546875" style="135" customWidth="1"/>
    <col min="26" max="26" width="6" customWidth="1"/>
    <col min="27" max="27" width="5" customWidth="1"/>
    <col min="28" max="30" width="5.85546875" customWidth="1"/>
    <col min="31" max="31" width="12.85546875" customWidth="1"/>
  </cols>
  <sheetData>
    <row r="1" spans="2:33" ht="18" customHeight="1" thickBot="1" x14ac:dyDescent="0.35">
      <c r="C1" s="269" t="s">
        <v>38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</row>
    <row r="2" spans="2:33" ht="28.5" customHeight="1" thickBot="1" x14ac:dyDescent="0.3">
      <c r="B2" s="280" t="s">
        <v>5</v>
      </c>
      <c r="C2" s="281"/>
      <c r="D2" s="251" t="s">
        <v>0</v>
      </c>
      <c r="E2" s="286"/>
      <c r="F2" s="286"/>
      <c r="G2" s="286"/>
      <c r="H2" s="286"/>
      <c r="I2" s="286"/>
      <c r="J2" s="286"/>
      <c r="K2" s="287"/>
      <c r="L2" s="288" t="s">
        <v>1</v>
      </c>
      <c r="M2" s="286"/>
      <c r="N2" s="286"/>
      <c r="O2" s="286"/>
      <c r="P2" s="286"/>
      <c r="Q2" s="252"/>
      <c r="R2" s="261" t="s">
        <v>3</v>
      </c>
      <c r="S2" s="262"/>
      <c r="T2" s="263"/>
      <c r="U2" s="251" t="s">
        <v>21</v>
      </c>
      <c r="V2" s="252"/>
      <c r="W2" s="251" t="s">
        <v>2</v>
      </c>
      <c r="X2" s="286"/>
      <c r="Y2" s="286"/>
      <c r="Z2" s="286"/>
      <c r="AA2" s="286"/>
      <c r="AB2" s="286"/>
      <c r="AC2" s="293" t="s">
        <v>24</v>
      </c>
      <c r="AD2" s="294"/>
    </row>
    <row r="3" spans="2:33" ht="21" customHeight="1" thickBot="1" x14ac:dyDescent="0.35">
      <c r="B3" s="282"/>
      <c r="C3" s="283"/>
      <c r="D3" s="255">
        <f>J6+J27</f>
        <v>0</v>
      </c>
      <c r="E3" s="256"/>
      <c r="F3" s="256"/>
      <c r="G3" s="256"/>
      <c r="H3" s="256"/>
      <c r="I3" s="256"/>
      <c r="J3" s="256"/>
      <c r="K3" s="257"/>
      <c r="L3" s="255">
        <f>P6+P27</f>
        <v>72</v>
      </c>
      <c r="M3" s="256"/>
      <c r="N3" s="256"/>
      <c r="O3" s="256"/>
      <c r="P3" s="256"/>
      <c r="Q3" s="257"/>
      <c r="R3" s="264">
        <f>R27</f>
        <v>0</v>
      </c>
      <c r="S3" s="256"/>
      <c r="T3" s="257"/>
      <c r="U3" s="264">
        <f>D3+L3+R3</f>
        <v>72</v>
      </c>
      <c r="V3" s="257"/>
      <c r="W3" s="255">
        <f>AA6+AA27</f>
        <v>0</v>
      </c>
      <c r="X3" s="256"/>
      <c r="Y3" s="256"/>
      <c r="Z3" s="256"/>
      <c r="AA3" s="256"/>
      <c r="AB3" s="257"/>
      <c r="AC3" s="295">
        <f>U3+W3</f>
        <v>72</v>
      </c>
      <c r="AD3" s="296"/>
      <c r="AE3" s="63"/>
    </row>
    <row r="4" spans="2:33" ht="12.75" customHeight="1" x14ac:dyDescent="0.2">
      <c r="B4" s="282"/>
      <c r="C4" s="283"/>
      <c r="D4" s="274">
        <v>401</v>
      </c>
      <c r="E4" s="274">
        <v>402</v>
      </c>
      <c r="F4" s="239">
        <v>403</v>
      </c>
      <c r="G4" s="239">
        <v>505</v>
      </c>
      <c r="H4" s="239" t="s">
        <v>30</v>
      </c>
      <c r="I4" s="239">
        <v>404</v>
      </c>
      <c r="J4" s="270" t="s">
        <v>4</v>
      </c>
      <c r="K4" s="272" t="s">
        <v>6</v>
      </c>
      <c r="L4" s="231">
        <v>301</v>
      </c>
      <c r="M4" s="233">
        <v>302</v>
      </c>
      <c r="N4" s="267">
        <v>303</v>
      </c>
      <c r="O4" s="229">
        <v>304</v>
      </c>
      <c r="P4" s="276" t="s">
        <v>4</v>
      </c>
      <c r="Q4" s="259" t="s">
        <v>6</v>
      </c>
      <c r="R4" s="265" t="s">
        <v>34</v>
      </c>
      <c r="S4" s="237"/>
      <c r="T4" s="291" t="s">
        <v>6</v>
      </c>
      <c r="U4" s="278" t="s">
        <v>7</v>
      </c>
      <c r="V4" s="289" t="s">
        <v>6</v>
      </c>
      <c r="W4" s="302">
        <v>44</v>
      </c>
      <c r="X4" s="239">
        <v>45</v>
      </c>
      <c r="Y4" s="239">
        <v>46</v>
      </c>
      <c r="Z4" s="239">
        <v>47</v>
      </c>
      <c r="AA4" s="270" t="s">
        <v>4</v>
      </c>
      <c r="AB4" s="272" t="s">
        <v>6</v>
      </c>
      <c r="AC4" s="25" t="s">
        <v>22</v>
      </c>
      <c r="AD4" s="304" t="s">
        <v>6</v>
      </c>
      <c r="AE4" s="36"/>
    </row>
    <row r="5" spans="2:33" ht="13.5" thickBot="1" x14ac:dyDescent="0.25">
      <c r="B5" s="284"/>
      <c r="C5" s="285"/>
      <c r="D5" s="275"/>
      <c r="E5" s="275"/>
      <c r="F5" s="240"/>
      <c r="G5" s="240"/>
      <c r="H5" s="240"/>
      <c r="I5" s="240"/>
      <c r="J5" s="271"/>
      <c r="K5" s="273"/>
      <c r="L5" s="232"/>
      <c r="M5" s="234"/>
      <c r="N5" s="268"/>
      <c r="O5" s="230"/>
      <c r="P5" s="277"/>
      <c r="Q5" s="260"/>
      <c r="R5" s="266"/>
      <c r="S5" s="238"/>
      <c r="T5" s="292"/>
      <c r="U5" s="279"/>
      <c r="V5" s="290"/>
      <c r="W5" s="303"/>
      <c r="X5" s="240"/>
      <c r="Y5" s="240"/>
      <c r="Z5" s="240"/>
      <c r="AA5" s="271"/>
      <c r="AB5" s="273"/>
      <c r="AC5" s="22" t="s">
        <v>23</v>
      </c>
      <c r="AD5" s="305"/>
      <c r="AE5" s="36"/>
    </row>
    <row r="6" spans="2:33" ht="42" customHeight="1" thickBot="1" x14ac:dyDescent="0.3">
      <c r="B6" s="1">
        <v>1</v>
      </c>
      <c r="C6" s="2" t="s">
        <v>39</v>
      </c>
      <c r="D6" s="51">
        <f t="shared" ref="D6:I6" si="0">D7+D24+D26</f>
        <v>0</v>
      </c>
      <c r="E6" s="51">
        <f t="shared" si="0"/>
        <v>0</v>
      </c>
      <c r="F6" s="51">
        <f t="shared" si="0"/>
        <v>0</v>
      </c>
      <c r="G6" s="3">
        <f t="shared" si="0"/>
        <v>0</v>
      </c>
      <c r="H6" s="3">
        <f t="shared" si="0"/>
        <v>0</v>
      </c>
      <c r="I6" s="51">
        <f t="shared" si="0"/>
        <v>0</v>
      </c>
      <c r="J6" s="138">
        <f>D6+E6+F6+I6</f>
        <v>0</v>
      </c>
      <c r="K6" s="20">
        <v>100</v>
      </c>
      <c r="L6" s="51">
        <f>18</f>
        <v>18</v>
      </c>
      <c r="M6" s="26">
        <f>20</f>
        <v>20</v>
      </c>
      <c r="N6" s="52">
        <f>17</f>
        <v>17</v>
      </c>
      <c r="O6" s="52">
        <v>14</v>
      </c>
      <c r="P6" s="138">
        <f>69</f>
        <v>69</v>
      </c>
      <c r="Q6" s="20">
        <v>100</v>
      </c>
      <c r="R6" s="132"/>
      <c r="S6" s="149">
        <f>S7+S24+S26</f>
        <v>0</v>
      </c>
      <c r="T6" s="132"/>
      <c r="U6" s="138">
        <f>J6+P6</f>
        <v>69</v>
      </c>
      <c r="V6" s="20">
        <v>100</v>
      </c>
      <c r="W6" s="26">
        <f>W7+W24+W26</f>
        <v>0</v>
      </c>
      <c r="X6" s="3">
        <f>X7+X24+X26</f>
        <v>0</v>
      </c>
      <c r="Y6" s="130">
        <f>Y7+Y24+Y26</f>
        <v>0</v>
      </c>
      <c r="Z6" s="3">
        <f>Z7+Z24+Z26</f>
        <v>0</v>
      </c>
      <c r="AA6" s="138">
        <f>W6+X6+Y6+Z6</f>
        <v>0</v>
      </c>
      <c r="AB6" s="20">
        <v>100</v>
      </c>
      <c r="AC6" s="23">
        <f>U6+AA6</f>
        <v>69</v>
      </c>
      <c r="AD6" s="29">
        <v>100</v>
      </c>
      <c r="AE6" s="39"/>
    </row>
    <row r="7" spans="2:33" ht="28.5" customHeight="1" thickBot="1" x14ac:dyDescent="0.3">
      <c r="B7" s="1" t="s">
        <v>8</v>
      </c>
      <c r="C7" s="2" t="s">
        <v>40</v>
      </c>
      <c r="D7" s="3">
        <f t="shared" ref="D7:I7" si="1">D8+D21+D22+D23</f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139">
        <f>SUM(D7:I7)</f>
        <v>0</v>
      </c>
      <c r="K7" s="27" t="e">
        <f>J7*100/J6</f>
        <v>#DIV/0!</v>
      </c>
      <c r="L7" s="51">
        <v>18</v>
      </c>
      <c r="M7" s="51">
        <v>20</v>
      </c>
      <c r="N7" s="26">
        <f>17</f>
        <v>17</v>
      </c>
      <c r="O7" s="26">
        <v>14</v>
      </c>
      <c r="P7" s="138">
        <v>69</v>
      </c>
      <c r="Q7" s="27">
        <f>P7*100/P6</f>
        <v>100</v>
      </c>
      <c r="R7" s="150"/>
      <c r="S7" s="151">
        <f>S8+S21+S22</f>
        <v>0</v>
      </c>
      <c r="T7" s="152"/>
      <c r="U7" s="138">
        <f>J7+P7</f>
        <v>69</v>
      </c>
      <c r="V7" s="27">
        <f>U7*100/U6</f>
        <v>100</v>
      </c>
      <c r="W7" s="136">
        <f>W8+W21+W22+W23</f>
        <v>0</v>
      </c>
      <c r="X7" s="4">
        <f>X8+X21+X22+X23</f>
        <v>0</v>
      </c>
      <c r="Y7" s="131">
        <f>Y8+Y21+Y22+Y23</f>
        <v>0</v>
      </c>
      <c r="Z7" s="4">
        <f>Z8+Z21+Z22+Z23</f>
        <v>0</v>
      </c>
      <c r="AA7" s="138">
        <f>W7+X7+Y7+Z7</f>
        <v>0</v>
      </c>
      <c r="AB7" s="27" t="e">
        <f>AA7*100/AA6</f>
        <v>#DIV/0!</v>
      </c>
      <c r="AC7" s="23">
        <f t="shared" ref="AC7:AC13" si="2">U7+AA7</f>
        <v>69</v>
      </c>
      <c r="AD7" s="31">
        <f>AC7*100/AC6</f>
        <v>100</v>
      </c>
      <c r="AE7" s="40"/>
    </row>
    <row r="8" spans="2:33" ht="27" customHeight="1" thickBot="1" x14ac:dyDescent="0.3">
      <c r="B8" s="6" t="s">
        <v>9</v>
      </c>
      <c r="C8" s="81" t="s">
        <v>41</v>
      </c>
      <c r="D8" s="175">
        <f>D11+D12+D13+D19</f>
        <v>0</v>
      </c>
      <c r="E8" s="175">
        <f>E11+E12+E13+E19</f>
        <v>0</v>
      </c>
      <c r="F8" s="175">
        <f>F11+F12+F13+F19</f>
        <v>0</v>
      </c>
      <c r="G8" s="175">
        <f>G9+G11+G12+G13+G19</f>
        <v>0</v>
      </c>
      <c r="H8" s="175"/>
      <c r="I8" s="175">
        <f>I11+I12+I13+I19</f>
        <v>0</v>
      </c>
      <c r="J8" s="139">
        <f>SUM(D8:I8)</f>
        <v>0</v>
      </c>
      <c r="K8" s="90" t="e">
        <f>J8*100/J6</f>
        <v>#DIV/0!</v>
      </c>
      <c r="L8" s="176">
        <v>12</v>
      </c>
      <c r="M8" s="177">
        <v>12</v>
      </c>
      <c r="N8" s="177">
        <v>9</v>
      </c>
      <c r="O8" s="178">
        <v>11</v>
      </c>
      <c r="P8" s="138">
        <v>44</v>
      </c>
      <c r="Q8" s="27">
        <f>P8*100/P6</f>
        <v>63.768115942028984</v>
      </c>
      <c r="R8" s="150"/>
      <c r="S8" s="151">
        <f>S11+S13+S19</f>
        <v>0</v>
      </c>
      <c r="T8" s="152"/>
      <c r="U8" s="138">
        <f>J8+P8</f>
        <v>44</v>
      </c>
      <c r="V8" s="27">
        <f>U8*100/U6</f>
        <v>63.768115942028984</v>
      </c>
      <c r="W8" s="139">
        <f>W11+W12+W13+W19</f>
        <v>0</v>
      </c>
      <c r="X8" s="139">
        <f>X9+X11+X12+X13+X19+X20</f>
        <v>0</v>
      </c>
      <c r="Y8" s="139">
        <f>Y9+Y11+Y12+Y13+Y19+Y20</f>
        <v>0</v>
      </c>
      <c r="Z8" s="139">
        <f>Z9+Z11+Z12+Z13+Z19+Z20</f>
        <v>0</v>
      </c>
      <c r="AA8" s="138">
        <f t="shared" ref="AA8:AA20" si="3">W8+X8+Y8+Z8</f>
        <v>0</v>
      </c>
      <c r="AB8" s="27" t="e">
        <f>AA8*100/AA6</f>
        <v>#DIV/0!</v>
      </c>
      <c r="AC8" s="23">
        <f t="shared" si="2"/>
        <v>44</v>
      </c>
      <c r="AD8" s="32">
        <f>AC8*100/AC6</f>
        <v>63.768115942028984</v>
      </c>
      <c r="AE8" s="39"/>
    </row>
    <row r="9" spans="2:33" ht="15" hidden="1" customHeight="1" x14ac:dyDescent="0.25">
      <c r="B9" s="249"/>
      <c r="C9" s="82" t="s">
        <v>10</v>
      </c>
      <c r="D9" s="241"/>
      <c r="E9" s="241"/>
      <c r="F9" s="241"/>
      <c r="G9" s="241"/>
      <c r="H9" s="241">
        <f>SUM(D9:G9)</f>
        <v>0</v>
      </c>
      <c r="I9" s="241"/>
      <c r="J9" s="243"/>
      <c r="K9" s="253"/>
      <c r="L9" s="75"/>
      <c r="M9" s="128"/>
      <c r="N9" s="13"/>
      <c r="O9" s="89"/>
      <c r="P9" s="225"/>
      <c r="Q9" s="227"/>
      <c r="R9" s="153"/>
      <c r="S9" s="258"/>
      <c r="T9" s="235"/>
      <c r="U9" s="225"/>
      <c r="V9" s="227"/>
      <c r="W9" s="297"/>
      <c r="X9" s="299"/>
      <c r="Y9" s="300"/>
      <c r="Z9" s="297"/>
      <c r="AA9" s="138">
        <f t="shared" si="3"/>
        <v>0</v>
      </c>
      <c r="AB9" s="27" t="e">
        <f t="shared" ref="AB9:AB10" si="4">AA9*100/AA8</f>
        <v>#DIV/0!</v>
      </c>
      <c r="AC9" s="23">
        <f t="shared" si="2"/>
        <v>0</v>
      </c>
      <c r="AD9" s="306">
        <f>41</f>
        <v>41</v>
      </c>
      <c r="AE9" s="36"/>
    </row>
    <row r="10" spans="2:33" ht="13.5" hidden="1" customHeight="1" thickBot="1" x14ac:dyDescent="0.3">
      <c r="B10" s="250"/>
      <c r="C10" s="83" t="s">
        <v>16</v>
      </c>
      <c r="D10" s="242"/>
      <c r="E10" s="242"/>
      <c r="F10" s="242"/>
      <c r="G10" s="242"/>
      <c r="H10" s="242"/>
      <c r="I10" s="242"/>
      <c r="J10" s="244"/>
      <c r="K10" s="254"/>
      <c r="L10" s="76"/>
      <c r="M10" s="76"/>
      <c r="N10" s="13"/>
      <c r="O10" s="88"/>
      <c r="P10" s="226"/>
      <c r="Q10" s="228"/>
      <c r="R10" s="154"/>
      <c r="S10" s="258"/>
      <c r="T10" s="236"/>
      <c r="U10" s="226"/>
      <c r="V10" s="228"/>
      <c r="W10" s="298"/>
      <c r="X10" s="298"/>
      <c r="Y10" s="301"/>
      <c r="Z10" s="298"/>
      <c r="AA10" s="138">
        <f t="shared" si="3"/>
        <v>0</v>
      </c>
      <c r="AB10" s="27" t="e">
        <f t="shared" si="4"/>
        <v>#DIV/0!</v>
      </c>
      <c r="AC10" s="23">
        <f t="shared" si="2"/>
        <v>0</v>
      </c>
      <c r="AD10" s="307"/>
      <c r="AE10" s="36"/>
    </row>
    <row r="11" spans="2:33" ht="16.5" customHeight="1" thickBot="1" x14ac:dyDescent="0.3">
      <c r="B11" s="7"/>
      <c r="C11" s="83" t="s">
        <v>17</v>
      </c>
      <c r="D11" s="68">
        <v>0</v>
      </c>
      <c r="E11" s="68"/>
      <c r="F11" s="68"/>
      <c r="G11" s="68"/>
      <c r="H11" s="68"/>
      <c r="I11" s="68"/>
      <c r="J11" s="140">
        <f>SUM(D11:I11)</f>
        <v>0</v>
      </c>
      <c r="K11" s="91" t="e">
        <f>J11*100/J6</f>
        <v>#DIV/0!</v>
      </c>
      <c r="L11" s="54">
        <v>8</v>
      </c>
      <c r="M11" s="92">
        <v>8</v>
      </c>
      <c r="N11" s="55">
        <v>7</v>
      </c>
      <c r="O11" s="54">
        <v>5</v>
      </c>
      <c r="P11" s="138">
        <v>28</v>
      </c>
      <c r="Q11" s="28">
        <f>P11*100/P6</f>
        <v>40.579710144927539</v>
      </c>
      <c r="R11" s="155"/>
      <c r="S11" s="151"/>
      <c r="T11" s="156"/>
      <c r="U11" s="141">
        <f t="shared" ref="U11:U17" si="5">J11+P11</f>
        <v>28</v>
      </c>
      <c r="V11" s="28">
        <f>U11*100/U6</f>
        <v>40.579710144927539</v>
      </c>
      <c r="W11" s="129"/>
      <c r="X11" s="8"/>
      <c r="Y11" s="133"/>
      <c r="Z11" s="8"/>
      <c r="AA11" s="138">
        <f t="shared" si="3"/>
        <v>0</v>
      </c>
      <c r="AB11" s="27" t="e">
        <f>AA11*100/AA6</f>
        <v>#DIV/0!</v>
      </c>
      <c r="AC11" s="23">
        <f t="shared" si="2"/>
        <v>28</v>
      </c>
      <c r="AD11" s="308"/>
      <c r="AE11" s="36"/>
      <c r="AG11" s="63"/>
    </row>
    <row r="12" spans="2:33" ht="16.5" thickBot="1" x14ac:dyDescent="0.3">
      <c r="B12" s="7"/>
      <c r="C12" s="83" t="s">
        <v>18</v>
      </c>
      <c r="D12" s="68">
        <v>0</v>
      </c>
      <c r="E12" s="68"/>
      <c r="F12" s="68"/>
      <c r="G12" s="68"/>
      <c r="H12" s="68"/>
      <c r="I12" s="68"/>
      <c r="J12" s="140">
        <f>SUM(D12:I12)</f>
        <v>0</v>
      </c>
      <c r="K12" s="28" t="e">
        <f>J12*100/J6</f>
        <v>#DIV/0!</v>
      </c>
      <c r="L12" s="55">
        <v>0</v>
      </c>
      <c r="M12" s="54">
        <v>0</v>
      </c>
      <c r="N12" s="56">
        <v>0</v>
      </c>
      <c r="O12" s="54">
        <v>0</v>
      </c>
      <c r="P12" s="138">
        <f t="shared" ref="P12" si="6">L12+M12+N12</f>
        <v>0</v>
      </c>
      <c r="Q12" s="28">
        <v>0</v>
      </c>
      <c r="R12" s="155"/>
      <c r="S12" s="151"/>
      <c r="T12" s="156"/>
      <c r="U12" s="141">
        <f t="shared" si="5"/>
        <v>0</v>
      </c>
      <c r="V12" s="28">
        <v>0</v>
      </c>
      <c r="W12" s="129"/>
      <c r="X12" s="8"/>
      <c r="Y12" s="133"/>
      <c r="Z12" s="8"/>
      <c r="AA12" s="138">
        <f t="shared" si="3"/>
        <v>0</v>
      </c>
      <c r="AB12" s="27" t="e">
        <f>AA12*100/AA6</f>
        <v>#DIV/0!</v>
      </c>
      <c r="AC12" s="23">
        <f t="shared" si="2"/>
        <v>0</v>
      </c>
      <c r="AD12" s="34">
        <v>0</v>
      </c>
    </row>
    <row r="13" spans="2:33" ht="18.75" customHeight="1" thickBot="1" x14ac:dyDescent="0.3">
      <c r="B13" s="174"/>
      <c r="C13" s="83" t="s">
        <v>19</v>
      </c>
      <c r="D13" s="110">
        <v>0</v>
      </c>
      <c r="E13" s="68"/>
      <c r="F13" s="68"/>
      <c r="G13" s="68"/>
      <c r="H13" s="68"/>
      <c r="I13" s="68"/>
      <c r="J13" s="140">
        <f>SUM(D13:I13)</f>
        <v>0</v>
      </c>
      <c r="K13" s="28" t="e">
        <f>J13*100/J6</f>
        <v>#DIV/0!</v>
      </c>
      <c r="L13" s="53">
        <v>0</v>
      </c>
      <c r="M13" s="54">
        <v>2</v>
      </c>
      <c r="N13" s="54">
        <v>0</v>
      </c>
      <c r="O13" s="54">
        <v>0</v>
      </c>
      <c r="P13" s="138">
        <v>2</v>
      </c>
      <c r="Q13" s="28">
        <f>P13*100/P6</f>
        <v>2.8985507246376812</v>
      </c>
      <c r="R13" s="155"/>
      <c r="S13" s="151"/>
      <c r="T13" s="156"/>
      <c r="U13" s="141">
        <f t="shared" si="5"/>
        <v>2</v>
      </c>
      <c r="V13" s="28">
        <f>U13*100/U6</f>
        <v>2.8985507246376812</v>
      </c>
      <c r="W13" s="129"/>
      <c r="X13" s="8"/>
      <c r="Y13" s="133"/>
      <c r="Z13" s="8"/>
      <c r="AA13" s="138">
        <f t="shared" si="3"/>
        <v>0</v>
      </c>
      <c r="AB13" s="27" t="e">
        <f>AA13*100/AA6</f>
        <v>#DIV/0!</v>
      </c>
      <c r="AC13" s="23">
        <f t="shared" si="2"/>
        <v>2</v>
      </c>
      <c r="AD13" s="33">
        <f>AC13*100/AC6</f>
        <v>2.8985507246376812</v>
      </c>
    </row>
    <row r="14" spans="2:33" ht="19.5" customHeight="1" thickBot="1" x14ac:dyDescent="0.3">
      <c r="B14" s="87"/>
      <c r="C14" s="109" t="s">
        <v>11</v>
      </c>
      <c r="D14" s="111"/>
      <c r="E14" s="86"/>
      <c r="F14" s="86"/>
      <c r="G14" s="86"/>
      <c r="H14" s="86"/>
      <c r="I14" s="86"/>
      <c r="J14" s="141">
        <f>SUM(D14:I14)</f>
        <v>0</v>
      </c>
      <c r="K14" s="46"/>
      <c r="L14" s="45"/>
      <c r="M14" s="79"/>
      <c r="N14" s="5"/>
      <c r="O14" s="5"/>
      <c r="P14" s="142">
        <f>0</f>
        <v>0</v>
      </c>
      <c r="Q14" s="46">
        <v>0</v>
      </c>
      <c r="R14" s="157"/>
      <c r="S14" s="158"/>
      <c r="T14" s="159"/>
      <c r="U14" s="142">
        <f t="shared" si="5"/>
        <v>0</v>
      </c>
      <c r="V14" s="78"/>
      <c r="W14" s="79"/>
      <c r="X14" s="79"/>
      <c r="Y14" s="134"/>
      <c r="Z14" s="186"/>
      <c r="AA14" s="142"/>
      <c r="AB14" s="46"/>
      <c r="AC14" s="77"/>
      <c r="AD14" s="41"/>
    </row>
    <row r="15" spans="2:33" ht="19.5" customHeight="1" thickBot="1" x14ac:dyDescent="0.3">
      <c r="B15" s="120"/>
      <c r="C15" s="121" t="s">
        <v>35</v>
      </c>
      <c r="D15" s="179">
        <f>D16+D17+D18</f>
        <v>0</v>
      </c>
      <c r="E15" s="179">
        <f>E16+E17+E18</f>
        <v>0</v>
      </c>
      <c r="F15" s="179">
        <f>F16+F17+F18</f>
        <v>0</v>
      </c>
      <c r="G15" s="180"/>
      <c r="H15" s="180"/>
      <c r="I15" s="179">
        <f>I16+I17+I18</f>
        <v>0</v>
      </c>
      <c r="J15" s="139">
        <f>D15+E15+F15+I15</f>
        <v>0</v>
      </c>
      <c r="K15" s="27" t="e">
        <f>J15*100/J6</f>
        <v>#DIV/0!</v>
      </c>
      <c r="L15" s="181">
        <v>1</v>
      </c>
      <c r="M15" s="181">
        <v>3</v>
      </c>
      <c r="N15" s="181">
        <v>0</v>
      </c>
      <c r="O15" s="182">
        <v>2</v>
      </c>
      <c r="P15" s="144">
        <v>6</v>
      </c>
      <c r="Q15" s="46">
        <f>9</f>
        <v>9</v>
      </c>
      <c r="R15" s="160"/>
      <c r="S15" s="161"/>
      <c r="T15" s="160"/>
      <c r="U15" s="144">
        <f t="shared" si="5"/>
        <v>6</v>
      </c>
      <c r="V15" s="27">
        <f>U15*100/U6</f>
        <v>8.695652173913043</v>
      </c>
      <c r="W15" s="181">
        <f>W16+W17+W18</f>
        <v>0</v>
      </c>
      <c r="X15" s="181">
        <f>X16+X17+X18</f>
        <v>0</v>
      </c>
      <c r="Y15" s="181">
        <f>Y16+Y17+Y18</f>
        <v>0</v>
      </c>
      <c r="Z15" s="182">
        <f>Z16+Z17+Z18</f>
        <v>0</v>
      </c>
      <c r="AA15" s="138">
        <f t="shared" si="3"/>
        <v>0</v>
      </c>
      <c r="AB15" s="27" t="e">
        <f>AA15*100/AA6</f>
        <v>#DIV/0!</v>
      </c>
      <c r="AC15" s="23">
        <f t="shared" ref="AC15:AC18" si="7">U15+AA15</f>
        <v>6</v>
      </c>
      <c r="AD15" s="33">
        <f>AC15*100/AC6</f>
        <v>8.695652173913043</v>
      </c>
    </row>
    <row r="16" spans="2:33" ht="20.25" customHeight="1" thickBot="1" x14ac:dyDescent="0.3">
      <c r="B16" s="120"/>
      <c r="C16" s="122" t="s">
        <v>33</v>
      </c>
      <c r="D16" s="69">
        <v>0</v>
      </c>
      <c r="E16" s="69"/>
      <c r="F16" s="69"/>
      <c r="G16" s="69"/>
      <c r="H16" s="69"/>
      <c r="I16" s="69"/>
      <c r="J16" s="142">
        <f>D16+E16+F16+I16</f>
        <v>0</v>
      </c>
      <c r="K16" s="28" t="e">
        <f>J16*100/J6</f>
        <v>#DIV/0!</v>
      </c>
      <c r="L16" s="48">
        <v>0</v>
      </c>
      <c r="M16" s="45">
        <v>2</v>
      </c>
      <c r="N16" s="49">
        <v>0</v>
      </c>
      <c r="O16" s="49">
        <v>1</v>
      </c>
      <c r="P16" s="142">
        <v>3</v>
      </c>
      <c r="Q16" s="46">
        <v>4</v>
      </c>
      <c r="R16" s="150"/>
      <c r="S16" s="149"/>
      <c r="T16" s="162"/>
      <c r="U16" s="142">
        <f t="shared" si="5"/>
        <v>3</v>
      </c>
      <c r="V16" s="28">
        <f>U16*100/U6</f>
        <v>4.3478260869565215</v>
      </c>
      <c r="W16" s="79"/>
      <c r="X16" s="45"/>
      <c r="Y16" s="134"/>
      <c r="Z16" s="5"/>
      <c r="AA16" s="138">
        <f t="shared" si="3"/>
        <v>0</v>
      </c>
      <c r="AB16" s="46" t="e">
        <f>AA16*AB6/AA6</f>
        <v>#DIV/0!</v>
      </c>
      <c r="AC16" s="23">
        <f t="shared" si="7"/>
        <v>3</v>
      </c>
      <c r="AD16" s="41">
        <f>AC16*AD6/AC6</f>
        <v>4.3478260869565215</v>
      </c>
    </row>
    <row r="17" spans="2:32" ht="15.75" customHeight="1" thickBot="1" x14ac:dyDescent="0.3">
      <c r="B17" s="120"/>
      <c r="C17" s="122" t="s">
        <v>28</v>
      </c>
      <c r="D17" s="69">
        <v>0</v>
      </c>
      <c r="E17" s="70"/>
      <c r="F17" s="71"/>
      <c r="G17" s="69"/>
      <c r="H17" s="69"/>
      <c r="I17" s="69"/>
      <c r="J17" s="142">
        <f>D17+E17+F17+I17</f>
        <v>0</v>
      </c>
      <c r="K17" s="28" t="e">
        <f>J17*100/J6</f>
        <v>#DIV/0!</v>
      </c>
      <c r="L17" s="37">
        <v>0</v>
      </c>
      <c r="M17" s="45">
        <v>0</v>
      </c>
      <c r="N17" s="5">
        <v>0</v>
      </c>
      <c r="O17" s="5">
        <v>1</v>
      </c>
      <c r="P17" s="142">
        <v>1</v>
      </c>
      <c r="Q17" s="46">
        <v>1.5</v>
      </c>
      <c r="R17" s="150"/>
      <c r="S17" s="149"/>
      <c r="T17" s="162"/>
      <c r="U17" s="142">
        <f t="shared" si="5"/>
        <v>1</v>
      </c>
      <c r="V17" s="28">
        <v>1.5</v>
      </c>
      <c r="W17" s="79"/>
      <c r="X17" s="44"/>
      <c r="Y17" s="134"/>
      <c r="Z17" s="5"/>
      <c r="AA17" s="138">
        <f t="shared" si="3"/>
        <v>0</v>
      </c>
      <c r="AB17" s="46" t="e">
        <f>AA17*AB7/AA6</f>
        <v>#DIV/0!</v>
      </c>
      <c r="AC17" s="23">
        <f t="shared" si="7"/>
        <v>1</v>
      </c>
      <c r="AD17" s="41">
        <v>1.5</v>
      </c>
    </row>
    <row r="18" spans="2:32" ht="15.75" customHeight="1" thickBot="1" x14ac:dyDescent="0.3">
      <c r="B18" s="120"/>
      <c r="C18" s="123" t="s">
        <v>29</v>
      </c>
      <c r="D18" s="69">
        <v>0</v>
      </c>
      <c r="E18" s="69"/>
      <c r="F18" s="69"/>
      <c r="G18" s="69"/>
      <c r="H18" s="69"/>
      <c r="I18" s="69"/>
      <c r="J18" s="142">
        <f>D18+E18+F18+I18</f>
        <v>0</v>
      </c>
      <c r="K18" s="28" t="e">
        <f>J18*100/J6</f>
        <v>#DIV/0!</v>
      </c>
      <c r="L18" s="45">
        <v>1</v>
      </c>
      <c r="M18" s="45">
        <v>1</v>
      </c>
      <c r="N18" s="45">
        <v>0</v>
      </c>
      <c r="O18" s="45">
        <v>0</v>
      </c>
      <c r="P18" s="142">
        <v>2</v>
      </c>
      <c r="Q18" s="62">
        <f>P18*100/P6</f>
        <v>2.8985507246376812</v>
      </c>
      <c r="R18" s="150"/>
      <c r="S18" s="149"/>
      <c r="T18" s="162"/>
      <c r="U18" s="142">
        <f t="shared" ref="U18:U26" si="8">J18+P18</f>
        <v>2</v>
      </c>
      <c r="V18" s="28">
        <f>U18*100/U6</f>
        <v>2.8985507246376812</v>
      </c>
      <c r="W18" s="79"/>
      <c r="X18" s="5"/>
      <c r="Y18" s="134"/>
      <c r="Z18" s="5"/>
      <c r="AA18" s="138">
        <f t="shared" si="3"/>
        <v>0</v>
      </c>
      <c r="AB18" s="46" t="e">
        <f>AA18*AB8/AA6</f>
        <v>#DIV/0!</v>
      </c>
      <c r="AC18" s="23">
        <f t="shared" si="7"/>
        <v>2</v>
      </c>
      <c r="AD18" s="41">
        <f>AC18*100/AC6</f>
        <v>2.8985507246376812</v>
      </c>
    </row>
    <row r="19" spans="2:32" ht="18.75" customHeight="1" thickBot="1" x14ac:dyDescent="0.3">
      <c r="B19" s="7"/>
      <c r="C19" s="205" t="s">
        <v>20</v>
      </c>
      <c r="D19" s="67">
        <v>0</v>
      </c>
      <c r="E19" s="67"/>
      <c r="F19" s="67"/>
      <c r="G19" s="67"/>
      <c r="H19" s="67"/>
      <c r="I19" s="67"/>
      <c r="J19" s="138">
        <f>D19+E19+F19+I19</f>
        <v>0</v>
      </c>
      <c r="K19" s="27" t="e">
        <f>J19*100/J6</f>
        <v>#DIV/0!</v>
      </c>
      <c r="L19" s="206">
        <v>4</v>
      </c>
      <c r="M19" s="207">
        <v>2</v>
      </c>
      <c r="N19" s="208">
        <v>2</v>
      </c>
      <c r="O19" s="208">
        <v>6</v>
      </c>
      <c r="P19" s="144">
        <v>14</v>
      </c>
      <c r="Q19" s="209">
        <f>20</f>
        <v>20</v>
      </c>
      <c r="R19" s="163"/>
      <c r="S19" s="164"/>
      <c r="T19" s="165"/>
      <c r="U19" s="141">
        <f t="shared" si="8"/>
        <v>14</v>
      </c>
      <c r="V19" s="28">
        <v>20</v>
      </c>
      <c r="W19" s="129"/>
      <c r="X19" s="8"/>
      <c r="Y19" s="133"/>
      <c r="Z19" s="8"/>
      <c r="AA19" s="138">
        <f t="shared" si="3"/>
        <v>0</v>
      </c>
      <c r="AB19" s="46" t="e">
        <f>AA19*AB9/AA6</f>
        <v>#DIV/0!</v>
      </c>
      <c r="AC19" s="23">
        <v>14</v>
      </c>
      <c r="AD19" s="33">
        <v>20</v>
      </c>
    </row>
    <row r="20" spans="2:32" ht="16.5" hidden="1" customHeight="1" thickBot="1" x14ac:dyDescent="0.3">
      <c r="B20" s="7"/>
      <c r="C20" s="66" t="s">
        <v>32</v>
      </c>
      <c r="D20" s="68"/>
      <c r="E20" s="68"/>
      <c r="F20" s="68"/>
      <c r="G20" s="68"/>
      <c r="H20" s="68"/>
      <c r="I20" s="68"/>
      <c r="J20" s="141"/>
      <c r="K20" s="28"/>
      <c r="L20" s="50"/>
      <c r="M20" s="50"/>
      <c r="N20" s="50"/>
      <c r="O20" s="50"/>
      <c r="P20" s="145"/>
      <c r="Q20" s="62">
        <f>P20*Q6/P6</f>
        <v>0</v>
      </c>
      <c r="R20" s="166"/>
      <c r="S20" s="167"/>
      <c r="T20" s="168"/>
      <c r="U20" s="141">
        <f t="shared" si="8"/>
        <v>0</v>
      </c>
      <c r="V20" s="28">
        <f>U20*V6/U6</f>
        <v>0</v>
      </c>
      <c r="W20" s="129"/>
      <c r="X20" s="8"/>
      <c r="Y20" s="133"/>
      <c r="Z20" s="8"/>
      <c r="AA20" s="138">
        <f t="shared" si="3"/>
        <v>0</v>
      </c>
      <c r="AB20" s="28" t="e">
        <f>AA20*100/AA6</f>
        <v>#DIV/0!</v>
      </c>
      <c r="AC20" s="42">
        <f>U20+AA20</f>
        <v>0</v>
      </c>
      <c r="AD20" s="43">
        <f>AC20*AD6/AC6</f>
        <v>0</v>
      </c>
    </row>
    <row r="21" spans="2:32" ht="38.25" customHeight="1" thickBot="1" x14ac:dyDescent="0.3">
      <c r="B21" s="9" t="s">
        <v>12</v>
      </c>
      <c r="C21" s="84" t="s">
        <v>42</v>
      </c>
      <c r="D21" s="67">
        <v>0</v>
      </c>
      <c r="E21" s="67"/>
      <c r="F21" s="67"/>
      <c r="G21" s="67"/>
      <c r="H21" s="67"/>
      <c r="I21" s="67"/>
      <c r="J21" s="138">
        <f>SUM(D21:I21)</f>
        <v>0</v>
      </c>
      <c r="K21" s="27" t="e">
        <f>J21*100/J6</f>
        <v>#DIV/0!</v>
      </c>
      <c r="L21" s="26">
        <v>0</v>
      </c>
      <c r="M21" s="26">
        <v>6</v>
      </c>
      <c r="N21" s="26">
        <v>2</v>
      </c>
      <c r="O21" s="26">
        <v>2</v>
      </c>
      <c r="P21" s="138">
        <v>10</v>
      </c>
      <c r="Q21" s="27">
        <f>P21*100/P6</f>
        <v>14.492753623188406</v>
      </c>
      <c r="R21" s="150"/>
      <c r="S21" s="149"/>
      <c r="T21" s="132"/>
      <c r="U21" s="138">
        <f t="shared" si="8"/>
        <v>10</v>
      </c>
      <c r="V21" s="27">
        <f>U21*100/U6</f>
        <v>14.492753623188406</v>
      </c>
      <c r="W21" s="137"/>
      <c r="X21" s="3"/>
      <c r="Y21" s="130"/>
      <c r="Z21" s="3"/>
      <c r="AA21" s="141">
        <f t="shared" ref="AA21:AA22" si="9">W21+X21+Y21+Z21</f>
        <v>0</v>
      </c>
      <c r="AB21" s="46" t="e">
        <f>AA21*AB11/AA6</f>
        <v>#DIV/0!</v>
      </c>
      <c r="AC21" s="24">
        <v>10</v>
      </c>
      <c r="AD21" s="33">
        <f>14</f>
        <v>14</v>
      </c>
    </row>
    <row r="22" spans="2:32" ht="24" customHeight="1" thickBot="1" x14ac:dyDescent="0.3">
      <c r="B22" s="9" t="s">
        <v>26</v>
      </c>
      <c r="C22" s="84" t="s">
        <v>43</v>
      </c>
      <c r="D22" s="67">
        <v>0</v>
      </c>
      <c r="E22" s="67"/>
      <c r="F22" s="67"/>
      <c r="G22" s="67"/>
      <c r="H22" s="67"/>
      <c r="I22" s="67"/>
      <c r="J22" s="138">
        <f>SUM(D22:I22)</f>
        <v>0</v>
      </c>
      <c r="K22" s="27" t="e">
        <f>J22*100/J6</f>
        <v>#DIV/0!</v>
      </c>
      <c r="L22" s="51">
        <v>6</v>
      </c>
      <c r="M22" s="26">
        <v>1</v>
      </c>
      <c r="N22" s="52">
        <v>5</v>
      </c>
      <c r="O22" s="52">
        <v>1</v>
      </c>
      <c r="P22" s="138">
        <v>13</v>
      </c>
      <c r="Q22" s="27">
        <f>P22*100/P6</f>
        <v>18.840579710144926</v>
      </c>
      <c r="R22" s="150"/>
      <c r="S22" s="149"/>
      <c r="T22" s="132"/>
      <c r="U22" s="138">
        <f t="shared" si="8"/>
        <v>13</v>
      </c>
      <c r="V22" s="27">
        <f>U22*100/U6</f>
        <v>18.840579710144926</v>
      </c>
      <c r="W22" s="137"/>
      <c r="X22" s="3"/>
      <c r="Y22" s="130"/>
      <c r="Z22" s="3"/>
      <c r="AA22" s="138">
        <f t="shared" si="9"/>
        <v>0</v>
      </c>
      <c r="AB22" s="46" t="e">
        <f>AA22*AB12/AA6</f>
        <v>#DIV/0!</v>
      </c>
      <c r="AC22" s="23">
        <v>13</v>
      </c>
      <c r="AD22" s="33">
        <f>AC22*100/AC6</f>
        <v>18.840579710144926</v>
      </c>
    </row>
    <row r="23" spans="2:32" ht="24.75" thickBot="1" x14ac:dyDescent="0.3">
      <c r="B23" s="9" t="s">
        <v>27</v>
      </c>
      <c r="C23" s="85" t="s">
        <v>36</v>
      </c>
      <c r="D23" s="67">
        <v>0</v>
      </c>
      <c r="E23" s="67"/>
      <c r="F23" s="67"/>
      <c r="G23" s="67"/>
      <c r="H23" s="67"/>
      <c r="I23" s="72"/>
      <c r="J23" s="138">
        <f>SUM(D23:I23)</f>
        <v>0</v>
      </c>
      <c r="K23" s="27" t="e">
        <f>J23*100/J6</f>
        <v>#DIV/0!</v>
      </c>
      <c r="L23" s="57">
        <v>0</v>
      </c>
      <c r="M23" s="26">
        <v>1</v>
      </c>
      <c r="N23" s="4">
        <v>1</v>
      </c>
      <c r="O23" s="4">
        <v>0</v>
      </c>
      <c r="P23" s="146">
        <v>2</v>
      </c>
      <c r="Q23" s="125">
        <v>3</v>
      </c>
      <c r="R23" s="132"/>
      <c r="S23" s="169"/>
      <c r="T23" s="170"/>
      <c r="U23" s="138">
        <f t="shared" si="8"/>
        <v>2</v>
      </c>
      <c r="V23" s="27">
        <f>U23*100/U6</f>
        <v>2.8985507246376812</v>
      </c>
      <c r="W23" s="137"/>
      <c r="X23" s="3"/>
      <c r="Y23" s="130"/>
      <c r="Z23" s="3"/>
      <c r="AA23" s="138">
        <v>0</v>
      </c>
      <c r="AB23" s="46" t="e">
        <f>AA23*AB13/AA6</f>
        <v>#DIV/0!</v>
      </c>
      <c r="AC23" s="24">
        <f>J23+P23+AA23</f>
        <v>2</v>
      </c>
      <c r="AD23" s="31">
        <f>AC23*100/AC6</f>
        <v>2.8985507246376812</v>
      </c>
    </row>
    <row r="24" spans="2:32" ht="29.25" customHeight="1" thickBot="1" x14ac:dyDescent="0.3">
      <c r="B24" s="245" t="s">
        <v>14</v>
      </c>
      <c r="C24" s="247" t="s">
        <v>31</v>
      </c>
      <c r="D24" s="67">
        <v>0</v>
      </c>
      <c r="E24" s="67"/>
      <c r="F24" s="67"/>
      <c r="G24" s="73"/>
      <c r="H24" s="73"/>
      <c r="I24" s="72"/>
      <c r="J24" s="139">
        <f>SUM(D24:I24)</f>
        <v>0</v>
      </c>
      <c r="K24" s="27" t="e">
        <f>J24*100/J6</f>
        <v>#DIV/0!</v>
      </c>
      <c r="L24" s="51">
        <v>0</v>
      </c>
      <c r="M24" s="26">
        <v>0</v>
      </c>
      <c r="N24" s="185">
        <v>0</v>
      </c>
      <c r="O24" s="26">
        <v>0</v>
      </c>
      <c r="P24" s="172">
        <f>0</f>
        <v>0</v>
      </c>
      <c r="Q24" s="173">
        <f>P24*100/P6</f>
        <v>0</v>
      </c>
      <c r="R24" s="132"/>
      <c r="S24" s="149"/>
      <c r="T24" s="132"/>
      <c r="U24" s="138">
        <f t="shared" si="8"/>
        <v>0</v>
      </c>
      <c r="V24" s="27">
        <f>U24*100/U6</f>
        <v>0</v>
      </c>
      <c r="W24" s="137"/>
      <c r="X24" s="3"/>
      <c r="Y24" s="130"/>
      <c r="Z24" s="3"/>
      <c r="AA24" s="138">
        <f>W24+X24+Y24+Z24</f>
        <v>0</v>
      </c>
      <c r="AB24" s="46" t="e">
        <f>AA24*AB14/AA6</f>
        <v>#DIV/0!</v>
      </c>
      <c r="AC24" s="23">
        <f>U24+AA24</f>
        <v>0</v>
      </c>
      <c r="AD24" s="32">
        <f>AC24*100/AC6</f>
        <v>0</v>
      </c>
    </row>
    <row r="25" spans="2:32" ht="16.5" hidden="1" customHeight="1" x14ac:dyDescent="0.25">
      <c r="B25" s="246"/>
      <c r="C25" s="248"/>
      <c r="D25" s="67"/>
      <c r="E25" s="67"/>
      <c r="F25" s="67"/>
      <c r="G25" s="73"/>
      <c r="H25" s="73"/>
      <c r="I25" s="73"/>
      <c r="J25" s="143"/>
      <c r="K25" s="47"/>
      <c r="L25" s="58"/>
      <c r="M25" s="59"/>
      <c r="N25" s="74"/>
      <c r="O25" s="59"/>
      <c r="P25" s="147"/>
      <c r="Q25" s="126"/>
      <c r="R25" s="171"/>
      <c r="S25" s="167"/>
      <c r="T25" s="170"/>
      <c r="U25" s="138"/>
      <c r="V25" s="20"/>
      <c r="W25" s="137"/>
      <c r="X25" s="3"/>
      <c r="Y25" s="130"/>
      <c r="Z25" s="3"/>
      <c r="AA25" s="138"/>
      <c r="AB25" s="46" t="e">
        <f t="shared" ref="AB25" si="10">AA25*AB15/AA12</f>
        <v>#DIV/0!</v>
      </c>
      <c r="AC25" s="24"/>
      <c r="AD25" s="30"/>
    </row>
    <row r="26" spans="2:32" ht="16.5" thickBot="1" x14ac:dyDescent="0.3">
      <c r="B26" s="10" t="s">
        <v>25</v>
      </c>
      <c r="C26" s="211" t="s">
        <v>13</v>
      </c>
      <c r="D26" s="67">
        <v>0</v>
      </c>
      <c r="E26" s="67"/>
      <c r="F26" s="67"/>
      <c r="G26" s="67"/>
      <c r="H26" s="67"/>
      <c r="I26" s="67"/>
      <c r="J26" s="138">
        <f>SUM(D26:I26)</f>
        <v>0</v>
      </c>
      <c r="K26" s="27" t="e">
        <f>J26*100/J6</f>
        <v>#DIV/0!</v>
      </c>
      <c r="L26" s="60">
        <v>0</v>
      </c>
      <c r="M26" s="26">
        <v>0</v>
      </c>
      <c r="N26" s="127">
        <v>0</v>
      </c>
      <c r="O26" s="26">
        <v>0</v>
      </c>
      <c r="P26" s="172">
        <f>L26+M26+O26+N26</f>
        <v>0</v>
      </c>
      <c r="Q26" s="173">
        <v>0</v>
      </c>
      <c r="R26" s="150"/>
      <c r="S26" s="151"/>
      <c r="T26" s="132"/>
      <c r="U26" s="138">
        <f t="shared" si="8"/>
        <v>0</v>
      </c>
      <c r="V26" s="27">
        <f>U26*100/U8</f>
        <v>0</v>
      </c>
      <c r="W26" s="137">
        <v>0</v>
      </c>
      <c r="X26" s="3">
        <v>0</v>
      </c>
      <c r="Y26" s="130">
        <v>0</v>
      </c>
      <c r="Z26" s="3">
        <v>0</v>
      </c>
      <c r="AA26" s="138">
        <v>0</v>
      </c>
      <c r="AB26" s="46" t="e">
        <f>AA26*AB16/AA6</f>
        <v>#DIV/0!</v>
      </c>
      <c r="AC26" s="23">
        <f>U26+AA26</f>
        <v>0</v>
      </c>
      <c r="AD26" s="32">
        <f>AC26*100/AC6</f>
        <v>0</v>
      </c>
    </row>
    <row r="27" spans="2:32" ht="51.75" thickBot="1" x14ac:dyDescent="0.4">
      <c r="B27" s="9" t="s">
        <v>14</v>
      </c>
      <c r="C27" s="80" t="s">
        <v>44</v>
      </c>
      <c r="D27" s="124">
        <v>0</v>
      </c>
      <c r="E27" s="67"/>
      <c r="F27" s="67"/>
      <c r="G27" s="67"/>
      <c r="H27" s="67"/>
      <c r="I27" s="67"/>
      <c r="J27" s="138">
        <f>I27+F27+E27+D27</f>
        <v>0</v>
      </c>
      <c r="K27" s="27" t="e">
        <f>J27*100/J6</f>
        <v>#DIV/0!</v>
      </c>
      <c r="L27" s="51">
        <v>0</v>
      </c>
      <c r="M27" s="26">
        <v>2</v>
      </c>
      <c r="N27" s="52">
        <v>1</v>
      </c>
      <c r="O27" s="130">
        <v>0</v>
      </c>
      <c r="P27" s="147">
        <f>3</f>
        <v>3</v>
      </c>
      <c r="Q27" s="27">
        <f>100</f>
        <v>100</v>
      </c>
      <c r="R27" s="114"/>
      <c r="S27" s="113"/>
      <c r="T27" s="112"/>
      <c r="U27" s="148">
        <f>J27+P27+R27</f>
        <v>3</v>
      </c>
      <c r="V27" s="27">
        <f>100</f>
        <v>100</v>
      </c>
      <c r="W27" s="137"/>
      <c r="X27" s="3"/>
      <c r="Y27" s="130"/>
      <c r="Z27" s="3"/>
      <c r="AA27" s="138">
        <f>W27+X27+Y27+Z27</f>
        <v>0</v>
      </c>
      <c r="AB27" s="27" t="e">
        <f>AA27*100/AA6</f>
        <v>#DIV/0!</v>
      </c>
      <c r="AC27" s="23">
        <f>U27+AA27</f>
        <v>3</v>
      </c>
      <c r="AD27" s="35">
        <v>100</v>
      </c>
      <c r="AE27" s="65"/>
      <c r="AF27" s="64"/>
    </row>
    <row r="28" spans="2:32" ht="37.5" customHeight="1" thickBot="1" x14ac:dyDescent="0.3">
      <c r="B28" s="11" t="s">
        <v>15</v>
      </c>
      <c r="C28" s="12" t="s">
        <v>45</v>
      </c>
      <c r="D28" s="8">
        <v>0</v>
      </c>
      <c r="E28" s="8"/>
      <c r="F28" s="8"/>
      <c r="G28" s="8"/>
      <c r="H28" s="8"/>
      <c r="I28" s="8"/>
      <c r="J28" s="141">
        <f>I28+F28+E28+D28</f>
        <v>0</v>
      </c>
      <c r="K28" s="27" t="e">
        <f>J28*100/J6</f>
        <v>#DIV/0!</v>
      </c>
      <c r="L28" s="61">
        <v>0</v>
      </c>
      <c r="M28" s="54">
        <v>2</v>
      </c>
      <c r="N28" s="8">
        <v>0</v>
      </c>
      <c r="O28" s="133">
        <v>0</v>
      </c>
      <c r="P28" s="147">
        <f>L28+M28+O28+N28</f>
        <v>2</v>
      </c>
      <c r="Q28" s="28">
        <f>P28*Q27/P27</f>
        <v>66.666666666666671</v>
      </c>
      <c r="R28" s="116"/>
      <c r="S28" s="117"/>
      <c r="T28" s="115"/>
      <c r="U28" s="141">
        <f>J28+P28+R28</f>
        <v>2</v>
      </c>
      <c r="V28" s="28">
        <f>U28*100/U27</f>
        <v>66.666666666666671</v>
      </c>
      <c r="W28" s="129"/>
      <c r="X28" s="8"/>
      <c r="Y28" s="133"/>
      <c r="Z28" s="8"/>
      <c r="AA28" s="141">
        <f>W28+X28+Y28+Z28</f>
        <v>0</v>
      </c>
      <c r="AB28" s="28" t="e">
        <f>AA28*AB27/AA27</f>
        <v>#DIV/0!</v>
      </c>
      <c r="AC28" s="23">
        <f>U28+AA28</f>
        <v>2</v>
      </c>
      <c r="AD28" s="35">
        <f>AC28*100/AC27</f>
        <v>66.666666666666671</v>
      </c>
    </row>
    <row r="29" spans="2:32" ht="15.75" x14ac:dyDescent="0.25">
      <c r="B29" s="38" t="s">
        <v>37</v>
      </c>
      <c r="C29" s="38"/>
      <c r="E29" s="38"/>
      <c r="F29" s="38"/>
      <c r="G29" s="13"/>
      <c r="H29" s="13"/>
      <c r="I29" s="13"/>
      <c r="J29" s="14"/>
      <c r="K29" s="15"/>
      <c r="L29" s="13"/>
      <c r="M29" s="13"/>
      <c r="N29" s="13"/>
      <c r="O29" s="13"/>
      <c r="P29" s="14"/>
      <c r="Q29" s="14"/>
      <c r="R29" s="14"/>
      <c r="S29" s="13"/>
      <c r="T29" s="14"/>
      <c r="U29" s="16"/>
      <c r="V29" s="17"/>
      <c r="Y29" s="184"/>
      <c r="Z29" s="184"/>
    </row>
    <row r="30" spans="2:32" ht="12.75" customHeight="1" x14ac:dyDescent="0.25">
      <c r="B30" s="210" t="s">
        <v>46</v>
      </c>
      <c r="C30" s="210"/>
      <c r="D30" s="210"/>
      <c r="E30" s="38"/>
      <c r="F30" s="38"/>
      <c r="G30" s="13"/>
      <c r="H30" s="13"/>
      <c r="I30" s="13"/>
      <c r="J30" s="14"/>
      <c r="K30" s="15"/>
      <c r="L30" s="13"/>
      <c r="M30" s="13"/>
      <c r="N30" s="13"/>
      <c r="O30" s="13"/>
      <c r="P30" s="14"/>
      <c r="Q30" s="21"/>
      <c r="R30" s="21"/>
      <c r="S30" s="19"/>
      <c r="T30" s="14"/>
      <c r="U30" s="16"/>
      <c r="V30" s="17"/>
      <c r="Y30" s="184"/>
    </row>
    <row r="31" spans="2:32" x14ac:dyDescent="0.2">
      <c r="B31" s="18"/>
      <c r="Y31" s="184"/>
      <c r="Z31" s="184"/>
    </row>
    <row r="32" spans="2:32" ht="15.75" x14ac:dyDescent="0.25">
      <c r="B32" s="187"/>
      <c r="C32" s="188"/>
      <c r="D32" s="189"/>
      <c r="E32" s="189"/>
      <c r="F32" s="189"/>
      <c r="G32" s="189"/>
      <c r="H32" s="189"/>
      <c r="I32" s="189"/>
      <c r="J32" s="190"/>
      <c r="K32" s="191"/>
      <c r="L32" s="189"/>
      <c r="M32" s="189"/>
      <c r="N32" s="189"/>
      <c r="O32" s="189"/>
      <c r="P32" s="190"/>
      <c r="Q32" s="191"/>
      <c r="R32" s="192"/>
      <c r="S32" s="193"/>
      <c r="T32" s="193"/>
      <c r="U32" s="191"/>
      <c r="V32" s="191"/>
      <c r="W32" s="189"/>
      <c r="X32" s="189"/>
      <c r="Y32" s="189"/>
      <c r="Z32" s="189"/>
      <c r="AA32" s="194"/>
      <c r="AB32" s="191"/>
      <c r="AC32" s="195"/>
      <c r="AD32" s="196"/>
      <c r="AE32" s="187"/>
    </row>
    <row r="33" spans="2:31" ht="15.75" x14ac:dyDescent="0.25">
      <c r="B33" s="187"/>
      <c r="C33" s="197"/>
      <c r="D33" s="14"/>
      <c r="E33" s="14"/>
      <c r="F33" s="14"/>
      <c r="G33" s="14"/>
      <c r="H33" s="14"/>
      <c r="I33" s="14"/>
      <c r="J33" s="14"/>
      <c r="K33" s="191"/>
      <c r="L33" s="193"/>
      <c r="M33" s="193"/>
      <c r="N33" s="193"/>
      <c r="O33" s="193"/>
      <c r="P33" s="193"/>
      <c r="Q33" s="191"/>
      <c r="R33" s="191"/>
      <c r="S33" s="193"/>
      <c r="T33" s="15"/>
      <c r="U33" s="191"/>
      <c r="V33" s="191"/>
      <c r="W33" s="193"/>
      <c r="X33" s="193"/>
      <c r="Y33" s="193"/>
      <c r="Z33" s="193"/>
      <c r="AA33" s="193"/>
      <c r="AB33" s="191"/>
      <c r="AC33" s="195"/>
      <c r="AD33" s="196"/>
      <c r="AE33" s="187"/>
    </row>
    <row r="34" spans="2:31" ht="15.75" x14ac:dyDescent="0.25">
      <c r="B34" s="187"/>
      <c r="C34" s="183"/>
      <c r="D34" s="198"/>
      <c r="E34" s="199"/>
      <c r="F34" s="199"/>
      <c r="G34" s="199"/>
      <c r="H34" s="199"/>
      <c r="I34" s="199"/>
      <c r="J34" s="14"/>
      <c r="K34" s="191"/>
      <c r="L34" s="199"/>
      <c r="M34" s="199"/>
      <c r="N34" s="199"/>
      <c r="O34" s="200"/>
      <c r="P34" s="193"/>
      <c r="Q34" s="191"/>
      <c r="R34" s="199"/>
      <c r="S34" s="199"/>
      <c r="T34" s="199"/>
      <c r="U34" s="191"/>
      <c r="V34" s="191"/>
      <c r="W34" s="199"/>
      <c r="X34" s="199"/>
      <c r="Y34" s="199"/>
      <c r="Z34" s="199"/>
      <c r="AA34" s="193"/>
      <c r="AB34" s="191"/>
      <c r="AC34" s="199"/>
      <c r="AD34" s="199"/>
      <c r="AE34" s="187"/>
    </row>
    <row r="35" spans="2:31" ht="15.75" x14ac:dyDescent="0.25">
      <c r="B35" s="187"/>
      <c r="C35" s="183"/>
      <c r="D35" s="199"/>
      <c r="E35" s="199"/>
      <c r="F35" s="199"/>
      <c r="G35" s="199"/>
      <c r="H35" s="199"/>
      <c r="I35" s="199"/>
      <c r="J35" s="14"/>
      <c r="K35" s="191"/>
      <c r="L35" s="199"/>
      <c r="M35" s="199"/>
      <c r="N35" s="199"/>
      <c r="O35" s="199"/>
      <c r="P35" s="193"/>
      <c r="Q35" s="191"/>
      <c r="R35" s="199"/>
      <c r="S35" s="199"/>
      <c r="T35" s="199"/>
      <c r="U35" s="191"/>
      <c r="V35" s="191"/>
      <c r="W35" s="199"/>
      <c r="X35" s="199"/>
      <c r="Y35" s="199"/>
      <c r="Z35" s="199"/>
      <c r="AA35" s="193"/>
      <c r="AB35" s="191"/>
      <c r="AC35" s="199"/>
      <c r="AD35" s="199"/>
      <c r="AE35" s="187"/>
    </row>
    <row r="36" spans="2:31" ht="15.75" x14ac:dyDescent="0.25">
      <c r="B36" s="187"/>
      <c r="C36" s="183"/>
      <c r="D36" s="199"/>
      <c r="E36" s="199"/>
      <c r="F36" s="199"/>
      <c r="G36" s="199"/>
      <c r="H36" s="199"/>
      <c r="I36" s="199"/>
      <c r="J36" s="14"/>
      <c r="K36" s="191"/>
      <c r="L36" s="199"/>
      <c r="M36" s="199"/>
      <c r="N36" s="199"/>
      <c r="O36" s="199"/>
      <c r="P36" s="193"/>
      <c r="Q36" s="191"/>
      <c r="R36" s="199"/>
      <c r="S36" s="199"/>
      <c r="T36" s="199"/>
      <c r="U36" s="191"/>
      <c r="V36" s="191"/>
      <c r="W36" s="199"/>
      <c r="X36" s="199"/>
      <c r="Y36" s="199"/>
      <c r="Z36" s="199"/>
      <c r="AA36" s="193"/>
      <c r="AB36" s="191"/>
      <c r="AC36" s="199"/>
      <c r="AD36" s="199"/>
      <c r="AE36" s="187"/>
    </row>
    <row r="37" spans="2:31" ht="15.75" x14ac:dyDescent="0.25">
      <c r="B37" s="187"/>
      <c r="C37" s="183"/>
      <c r="D37" s="201"/>
      <c r="E37" s="201"/>
      <c r="F37" s="201"/>
      <c r="G37" s="201"/>
      <c r="H37" s="201"/>
      <c r="I37" s="201"/>
      <c r="J37" s="14"/>
      <c r="K37" s="15"/>
      <c r="L37" s="14"/>
      <c r="M37" s="14"/>
      <c r="N37" s="14"/>
      <c r="O37" s="14"/>
      <c r="P37" s="14"/>
      <c r="Q37" s="191"/>
      <c r="R37" s="14"/>
      <c r="S37" s="14"/>
      <c r="T37" s="14"/>
      <c r="U37" s="191"/>
      <c r="V37" s="191"/>
      <c r="W37" s="14"/>
      <c r="X37" s="14"/>
      <c r="Y37" s="14"/>
      <c r="Z37" s="14"/>
      <c r="AA37" s="193"/>
      <c r="AB37" s="191"/>
      <c r="AC37" s="202"/>
      <c r="AD37" s="196"/>
      <c r="AE37" s="187"/>
    </row>
    <row r="38" spans="2:31" ht="15.75" x14ac:dyDescent="0.25">
      <c r="B38" s="187"/>
      <c r="C38" s="197"/>
      <c r="D38" s="199"/>
      <c r="E38" s="199"/>
      <c r="F38" s="199"/>
      <c r="G38" s="199"/>
      <c r="H38" s="199"/>
      <c r="I38" s="199"/>
      <c r="J38" s="14"/>
      <c r="K38" s="15"/>
      <c r="L38" s="199"/>
      <c r="M38" s="199"/>
      <c r="N38" s="199"/>
      <c r="O38" s="199"/>
      <c r="P38" s="193"/>
      <c r="Q38" s="191"/>
      <c r="R38" s="199"/>
      <c r="S38" s="199"/>
      <c r="T38" s="199"/>
      <c r="U38" s="191"/>
      <c r="V38" s="191"/>
      <c r="W38" s="199"/>
      <c r="X38" s="199"/>
      <c r="Y38" s="199"/>
      <c r="Z38" s="199"/>
      <c r="AA38" s="193"/>
      <c r="AB38" s="191"/>
      <c r="AC38" s="199"/>
      <c r="AD38" s="199"/>
      <c r="AE38" s="187"/>
    </row>
    <row r="39" spans="2:31" ht="15.75" x14ac:dyDescent="0.25">
      <c r="B39" s="187"/>
      <c r="C39" s="183"/>
      <c r="D39" s="199"/>
      <c r="E39" s="199"/>
      <c r="F39" s="199"/>
      <c r="G39" s="199"/>
      <c r="H39" s="199"/>
      <c r="I39" s="199"/>
      <c r="J39" s="14"/>
      <c r="K39" s="15"/>
      <c r="L39" s="199"/>
      <c r="M39" s="199"/>
      <c r="N39" s="199"/>
      <c r="O39" s="199"/>
      <c r="P39" s="193"/>
      <c r="Q39" s="191"/>
      <c r="R39" s="203"/>
      <c r="S39" s="203"/>
      <c r="T39" s="203"/>
      <c r="U39" s="191"/>
      <c r="V39" s="191"/>
      <c r="W39" s="203"/>
      <c r="X39" s="203"/>
      <c r="Y39" s="203"/>
      <c r="Z39" s="203"/>
      <c r="AA39" s="193"/>
      <c r="AB39" s="191"/>
      <c r="AC39" s="203"/>
      <c r="AD39" s="203"/>
      <c r="AE39" s="187"/>
    </row>
    <row r="40" spans="2:31" ht="15.75" x14ac:dyDescent="0.25">
      <c r="B40" s="187"/>
      <c r="C40" s="183"/>
      <c r="D40" s="187"/>
      <c r="E40" s="187"/>
      <c r="F40" s="187"/>
      <c r="G40" s="187"/>
      <c r="H40" s="187"/>
      <c r="I40" s="187"/>
      <c r="J40" s="14"/>
      <c r="K40" s="15"/>
      <c r="L40" s="199"/>
      <c r="M40" s="199"/>
      <c r="N40" s="199"/>
      <c r="O40" s="199"/>
      <c r="P40" s="193"/>
      <c r="Q40" s="191"/>
      <c r="R40" s="203"/>
      <c r="S40" s="203"/>
      <c r="T40" s="203"/>
      <c r="U40" s="191"/>
      <c r="V40" s="191"/>
      <c r="W40" s="203"/>
      <c r="X40" s="203"/>
      <c r="Y40" s="203"/>
      <c r="Z40" s="203"/>
      <c r="AA40" s="193"/>
      <c r="AB40" s="191"/>
      <c r="AC40" s="203"/>
      <c r="AD40" s="203"/>
      <c r="AE40" s="187"/>
    </row>
    <row r="41" spans="2:31" x14ac:dyDescent="0.2">
      <c r="C41" s="183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Y41" s="184"/>
      <c r="Z41" s="184"/>
    </row>
    <row r="42" spans="2:31" x14ac:dyDescent="0.2"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Y42" s="184"/>
      <c r="Z42" s="184"/>
    </row>
    <row r="43" spans="2:31" x14ac:dyDescent="0.2"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Y43" s="184"/>
      <c r="Z43" s="184"/>
    </row>
    <row r="44" spans="2:31" x14ac:dyDescent="0.2"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Y44" s="184"/>
      <c r="Z44" s="184"/>
    </row>
    <row r="45" spans="2:31" x14ac:dyDescent="0.2"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Y45" s="184"/>
      <c r="Z45" s="184"/>
    </row>
    <row r="46" spans="2:31" x14ac:dyDescent="0.2"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Y46" s="184"/>
      <c r="Z46" s="184"/>
    </row>
    <row r="47" spans="2:31" x14ac:dyDescent="0.2"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204"/>
      <c r="N47" s="204"/>
      <c r="O47" s="204"/>
      <c r="P47" s="187"/>
      <c r="Q47" s="187"/>
      <c r="R47" s="187"/>
      <c r="S47" s="187"/>
      <c r="T47" s="187"/>
      <c r="U47" s="187"/>
      <c r="V47" s="187"/>
      <c r="W47" s="187"/>
      <c r="Y47" s="184"/>
      <c r="Z47" s="184"/>
    </row>
    <row r="48" spans="2:31" x14ac:dyDescent="0.2"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Y48" s="184"/>
      <c r="Z48" s="184"/>
    </row>
    <row r="49" spans="3:26" x14ac:dyDescent="0.2"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97"/>
      <c r="O49" s="187"/>
      <c r="P49" s="187"/>
      <c r="Q49" s="187"/>
      <c r="R49" s="187"/>
      <c r="S49" s="187"/>
      <c r="T49" s="187"/>
      <c r="U49" s="187"/>
      <c r="V49" s="187"/>
      <c r="W49" s="187"/>
      <c r="Y49" s="184"/>
      <c r="Z49" s="184"/>
    </row>
    <row r="50" spans="3:26" x14ac:dyDescent="0.2"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Y50" s="184"/>
      <c r="Z50" s="184"/>
    </row>
    <row r="51" spans="3:26" x14ac:dyDescent="0.2"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Y51" s="184"/>
      <c r="Z51" s="184"/>
    </row>
    <row r="52" spans="3:26" x14ac:dyDescent="0.2"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Y52" s="184"/>
      <c r="Z52" s="184"/>
    </row>
    <row r="53" spans="3:26" x14ac:dyDescent="0.2"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Y53" s="184"/>
      <c r="Z53" s="184"/>
    </row>
    <row r="54" spans="3:26" x14ac:dyDescent="0.2">
      <c r="Y54" s="184"/>
      <c r="Z54" s="184"/>
    </row>
    <row r="55" spans="3:26" x14ac:dyDescent="0.2">
      <c r="Y55" s="184"/>
      <c r="Z55" s="184"/>
    </row>
    <row r="56" spans="3:26" x14ac:dyDescent="0.2">
      <c r="Y56" s="184"/>
      <c r="Z56" s="184"/>
    </row>
    <row r="57" spans="3:26" x14ac:dyDescent="0.2">
      <c r="Y57" s="184"/>
      <c r="Z57" s="184"/>
    </row>
    <row r="58" spans="3:26" x14ac:dyDescent="0.2">
      <c r="Y58" s="184"/>
      <c r="Z58" s="184"/>
    </row>
    <row r="59" spans="3:26" x14ac:dyDescent="0.2">
      <c r="Y59" s="184"/>
      <c r="Z59" s="184"/>
    </row>
    <row r="60" spans="3:26" x14ac:dyDescent="0.2">
      <c r="Y60" s="184"/>
      <c r="Z60" s="184"/>
    </row>
    <row r="61" spans="3:26" x14ac:dyDescent="0.2">
      <c r="Y61" s="184"/>
      <c r="Z61" s="184"/>
    </row>
    <row r="62" spans="3:26" x14ac:dyDescent="0.2">
      <c r="Y62" s="184"/>
      <c r="Z62" s="184"/>
    </row>
    <row r="63" spans="3:26" x14ac:dyDescent="0.2">
      <c r="Y63" s="184"/>
      <c r="Z63" s="184"/>
    </row>
    <row r="64" spans="3:26" x14ac:dyDescent="0.2">
      <c r="Y64" s="184"/>
      <c r="Z64" s="184"/>
    </row>
    <row r="65" spans="25:26" x14ac:dyDescent="0.2">
      <c r="Y65" s="184"/>
      <c r="Z65" s="184"/>
    </row>
    <row r="66" spans="25:26" x14ac:dyDescent="0.2">
      <c r="Y66" s="184"/>
      <c r="Z66" s="184"/>
    </row>
    <row r="67" spans="25:26" x14ac:dyDescent="0.2">
      <c r="Y67" s="184"/>
      <c r="Z67" s="184"/>
    </row>
    <row r="68" spans="25:26" x14ac:dyDescent="0.2">
      <c r="Y68" s="184"/>
      <c r="Z68" s="184"/>
    </row>
    <row r="69" spans="25:26" x14ac:dyDescent="0.2">
      <c r="Y69" s="184"/>
      <c r="Z69" s="184"/>
    </row>
    <row r="70" spans="25:26" x14ac:dyDescent="0.2">
      <c r="Y70" s="184"/>
      <c r="Z70" s="184"/>
    </row>
    <row r="71" spans="25:26" x14ac:dyDescent="0.2">
      <c r="Y71" s="184"/>
      <c r="Z71" s="184"/>
    </row>
    <row r="72" spans="25:26" x14ac:dyDescent="0.2">
      <c r="Y72" s="184"/>
      <c r="Z72" s="184"/>
    </row>
    <row r="73" spans="25:26" x14ac:dyDescent="0.2">
      <c r="Y73" s="184"/>
      <c r="Z73" s="184"/>
    </row>
    <row r="74" spans="25:26" x14ac:dyDescent="0.2">
      <c r="Y74" s="184"/>
      <c r="Z74" s="184"/>
    </row>
    <row r="75" spans="25:26" x14ac:dyDescent="0.2">
      <c r="Y75" s="184"/>
      <c r="Z75" s="184"/>
    </row>
    <row r="76" spans="25:26" x14ac:dyDescent="0.2">
      <c r="Y76" s="184"/>
      <c r="Z76" s="184"/>
    </row>
    <row r="77" spans="25:26" x14ac:dyDescent="0.2">
      <c r="Y77" s="184"/>
      <c r="Z77" s="184"/>
    </row>
    <row r="78" spans="25:26" x14ac:dyDescent="0.2">
      <c r="Y78" s="184"/>
      <c r="Z78" s="184"/>
    </row>
    <row r="79" spans="25:26" x14ac:dyDescent="0.2">
      <c r="Y79" s="184"/>
      <c r="Z79" s="184"/>
    </row>
    <row r="80" spans="25:26" x14ac:dyDescent="0.2">
      <c r="Y80" s="184"/>
      <c r="Z80" s="184"/>
    </row>
    <row r="81" spans="25:26" x14ac:dyDescent="0.2">
      <c r="Y81" s="184"/>
      <c r="Z81" s="184"/>
    </row>
    <row r="82" spans="25:26" x14ac:dyDescent="0.2">
      <c r="Y82" s="184"/>
      <c r="Z82" s="184"/>
    </row>
    <row r="83" spans="25:26" x14ac:dyDescent="0.2">
      <c r="Y83" s="184"/>
      <c r="Z83" s="184"/>
    </row>
    <row r="84" spans="25:26" x14ac:dyDescent="0.2">
      <c r="Y84" s="184"/>
      <c r="Z84" s="184"/>
    </row>
    <row r="85" spans="25:26" x14ac:dyDescent="0.2">
      <c r="Y85" s="184"/>
      <c r="Z85" s="184"/>
    </row>
    <row r="86" spans="25:26" x14ac:dyDescent="0.2">
      <c r="Y86" s="184"/>
      <c r="Z86" s="184"/>
    </row>
    <row r="87" spans="25:26" x14ac:dyDescent="0.2">
      <c r="Y87" s="184"/>
      <c r="Z87" s="184"/>
    </row>
    <row r="88" spans="25:26" x14ac:dyDescent="0.2">
      <c r="Y88" s="184"/>
      <c r="Z88" s="184"/>
    </row>
    <row r="89" spans="25:26" x14ac:dyDescent="0.2">
      <c r="Y89" s="184"/>
      <c r="Z89" s="184"/>
    </row>
    <row r="90" spans="25:26" x14ac:dyDescent="0.2">
      <c r="Y90" s="184"/>
      <c r="Z90" s="184"/>
    </row>
    <row r="91" spans="25:26" x14ac:dyDescent="0.2">
      <c r="Y91" s="184"/>
      <c r="Z91" s="184"/>
    </row>
    <row r="92" spans="25:26" x14ac:dyDescent="0.2">
      <c r="Y92" s="184"/>
      <c r="Z92" s="184"/>
    </row>
    <row r="93" spans="25:26" x14ac:dyDescent="0.2">
      <c r="Y93" s="184"/>
      <c r="Z93" s="184"/>
    </row>
    <row r="94" spans="25:26" x14ac:dyDescent="0.2">
      <c r="Y94" s="184"/>
      <c r="Z94" s="184"/>
    </row>
    <row r="95" spans="25:26" x14ac:dyDescent="0.2">
      <c r="Y95" s="184"/>
      <c r="Z95" s="184"/>
    </row>
    <row r="96" spans="25:26" x14ac:dyDescent="0.2">
      <c r="Y96" s="184"/>
      <c r="Z96" s="184"/>
    </row>
    <row r="97" spans="25:26" x14ac:dyDescent="0.2">
      <c r="Y97" s="184"/>
      <c r="Z97" s="184"/>
    </row>
    <row r="98" spans="25:26" x14ac:dyDescent="0.2">
      <c r="Y98" s="184"/>
      <c r="Z98" s="184"/>
    </row>
    <row r="99" spans="25:26" x14ac:dyDescent="0.2">
      <c r="Y99" s="184"/>
      <c r="Z99" s="184"/>
    </row>
    <row r="100" spans="25:26" x14ac:dyDescent="0.2">
      <c r="Y100" s="184"/>
      <c r="Z100" s="184"/>
    </row>
    <row r="101" spans="25:26" x14ac:dyDescent="0.2">
      <c r="Y101" s="184"/>
      <c r="Z101" s="184"/>
    </row>
    <row r="102" spans="25:26" x14ac:dyDescent="0.2">
      <c r="Y102" s="184"/>
      <c r="Z102" s="184"/>
    </row>
    <row r="103" spans="25:26" x14ac:dyDescent="0.2">
      <c r="Y103" s="184"/>
      <c r="Z103" s="184"/>
    </row>
    <row r="104" spans="25:26" x14ac:dyDescent="0.2">
      <c r="Y104" s="184"/>
      <c r="Z104" s="184"/>
    </row>
    <row r="105" spans="25:26" x14ac:dyDescent="0.2">
      <c r="Y105" s="184"/>
      <c r="Z105" s="184"/>
    </row>
    <row r="106" spans="25:26" x14ac:dyDescent="0.2">
      <c r="Y106" s="184"/>
      <c r="Z106" s="184"/>
    </row>
    <row r="107" spans="25:26" x14ac:dyDescent="0.2">
      <c r="Y107" s="184"/>
      <c r="Z107" s="184"/>
    </row>
    <row r="108" spans="25:26" x14ac:dyDescent="0.2">
      <c r="Y108" s="184"/>
      <c r="Z108" s="184"/>
    </row>
    <row r="109" spans="25:26" x14ac:dyDescent="0.2">
      <c r="Y109" s="184"/>
      <c r="Z109" s="184"/>
    </row>
    <row r="110" spans="25:26" x14ac:dyDescent="0.2">
      <c r="Y110" s="184"/>
      <c r="Z110" s="184"/>
    </row>
    <row r="111" spans="25:26" x14ac:dyDescent="0.2">
      <c r="Y111" s="184"/>
      <c r="Z111" s="184"/>
    </row>
    <row r="112" spans="25:26" x14ac:dyDescent="0.2">
      <c r="Y112" s="184"/>
      <c r="Z112" s="184"/>
    </row>
    <row r="113" spans="25:26" x14ac:dyDescent="0.2">
      <c r="Y113" s="184"/>
      <c r="Z113" s="184"/>
    </row>
    <row r="114" spans="25:26" x14ac:dyDescent="0.2">
      <c r="Y114" s="184"/>
      <c r="Z114" s="184"/>
    </row>
    <row r="115" spans="25:26" x14ac:dyDescent="0.2">
      <c r="Y115" s="184"/>
      <c r="Z115" s="184"/>
    </row>
    <row r="116" spans="25:26" x14ac:dyDescent="0.2">
      <c r="Y116" s="184"/>
      <c r="Z116" s="184"/>
    </row>
    <row r="117" spans="25:26" x14ac:dyDescent="0.2">
      <c r="Y117" s="184"/>
      <c r="Z117" s="184"/>
    </row>
    <row r="118" spans="25:26" x14ac:dyDescent="0.2">
      <c r="Y118" s="184"/>
      <c r="Z118" s="184"/>
    </row>
    <row r="119" spans="25:26" x14ac:dyDescent="0.2">
      <c r="Y119" s="184"/>
      <c r="Z119" s="184"/>
    </row>
    <row r="120" spans="25:26" x14ac:dyDescent="0.2">
      <c r="Y120" s="184"/>
      <c r="Z120" s="184"/>
    </row>
    <row r="121" spans="25:26" x14ac:dyDescent="0.2">
      <c r="Y121" s="184"/>
      <c r="Z121" s="184"/>
    </row>
    <row r="122" spans="25:26" x14ac:dyDescent="0.2">
      <c r="Y122" s="184"/>
      <c r="Z122" s="184"/>
    </row>
    <row r="123" spans="25:26" x14ac:dyDescent="0.2">
      <c r="Y123" s="184"/>
      <c r="Z123" s="184"/>
    </row>
    <row r="124" spans="25:26" x14ac:dyDescent="0.2">
      <c r="Y124" s="184"/>
      <c r="Z124" s="184"/>
    </row>
    <row r="125" spans="25:26" x14ac:dyDescent="0.2">
      <c r="Y125" s="184"/>
      <c r="Z125" s="184"/>
    </row>
    <row r="126" spans="25:26" x14ac:dyDescent="0.2">
      <c r="Y126" s="184"/>
      <c r="Z126" s="184"/>
    </row>
    <row r="127" spans="25:26" x14ac:dyDescent="0.2">
      <c r="Y127" s="184"/>
      <c r="Z127" s="184"/>
    </row>
    <row r="128" spans="25:26" x14ac:dyDescent="0.2">
      <c r="Y128" s="184"/>
      <c r="Z128" s="184"/>
    </row>
    <row r="129" spans="25:26" x14ac:dyDescent="0.2">
      <c r="Y129" s="184"/>
      <c r="Z129" s="184"/>
    </row>
    <row r="130" spans="25:26" x14ac:dyDescent="0.2">
      <c r="Y130" s="184"/>
      <c r="Z130" s="184"/>
    </row>
    <row r="131" spans="25:26" x14ac:dyDescent="0.2">
      <c r="Y131" s="184"/>
      <c r="Z131" s="184"/>
    </row>
    <row r="132" spans="25:26" x14ac:dyDescent="0.2">
      <c r="Y132" s="184"/>
      <c r="Z132" s="184"/>
    </row>
    <row r="133" spans="25:26" x14ac:dyDescent="0.2">
      <c r="Y133" s="184"/>
      <c r="Z133" s="184"/>
    </row>
    <row r="134" spans="25:26" x14ac:dyDescent="0.2">
      <c r="Y134" s="184"/>
      <c r="Z134" s="184"/>
    </row>
    <row r="135" spans="25:26" x14ac:dyDescent="0.2">
      <c r="Y135" s="184"/>
      <c r="Z135" s="184"/>
    </row>
    <row r="136" spans="25:26" x14ac:dyDescent="0.2">
      <c r="Y136" s="184"/>
      <c r="Z136" s="184"/>
    </row>
    <row r="137" spans="25:26" x14ac:dyDescent="0.2">
      <c r="Y137" s="184"/>
      <c r="Z137" s="184"/>
    </row>
    <row r="138" spans="25:26" x14ac:dyDescent="0.2">
      <c r="Y138" s="184"/>
      <c r="Z138" s="184"/>
    </row>
    <row r="139" spans="25:26" x14ac:dyDescent="0.2">
      <c r="Y139" s="184"/>
      <c r="Z139" s="184"/>
    </row>
    <row r="140" spans="25:26" x14ac:dyDescent="0.2">
      <c r="Y140" s="184"/>
      <c r="Z140" s="184"/>
    </row>
    <row r="141" spans="25:26" x14ac:dyDescent="0.2">
      <c r="Y141" s="184"/>
      <c r="Z141" s="184"/>
    </row>
    <row r="142" spans="25:26" x14ac:dyDescent="0.2">
      <c r="Y142" s="184"/>
      <c r="Z142" s="184"/>
    </row>
    <row r="143" spans="25:26" x14ac:dyDescent="0.2">
      <c r="Y143" s="184"/>
      <c r="Z143" s="184"/>
    </row>
    <row r="144" spans="25:26" x14ac:dyDescent="0.2">
      <c r="Y144" s="184"/>
      <c r="Z144" s="184"/>
    </row>
    <row r="145" spans="25:26" x14ac:dyDescent="0.2">
      <c r="Y145" s="184"/>
      <c r="Z145" s="184"/>
    </row>
    <row r="146" spans="25:26" x14ac:dyDescent="0.2">
      <c r="Y146" s="184"/>
      <c r="Z146" s="184"/>
    </row>
    <row r="147" spans="25:26" x14ac:dyDescent="0.2">
      <c r="Y147" s="184"/>
      <c r="Z147" s="184"/>
    </row>
    <row r="148" spans="25:26" x14ac:dyDescent="0.2">
      <c r="Y148" s="184"/>
      <c r="Z148" s="184"/>
    </row>
    <row r="149" spans="25:26" x14ac:dyDescent="0.2">
      <c r="Y149" s="184"/>
      <c r="Z149" s="184"/>
    </row>
    <row r="150" spans="25:26" x14ac:dyDescent="0.2">
      <c r="Y150" s="184"/>
      <c r="Z150" s="184"/>
    </row>
    <row r="151" spans="25:26" x14ac:dyDescent="0.2">
      <c r="Y151" s="184"/>
      <c r="Z151" s="184"/>
    </row>
    <row r="152" spans="25:26" x14ac:dyDescent="0.2">
      <c r="Y152" s="184"/>
      <c r="Z152" s="184"/>
    </row>
    <row r="153" spans="25:26" x14ac:dyDescent="0.2">
      <c r="Y153" s="184"/>
      <c r="Z153" s="184"/>
    </row>
    <row r="154" spans="25:26" x14ac:dyDescent="0.2">
      <c r="Y154" s="184"/>
      <c r="Z154" s="184"/>
    </row>
    <row r="155" spans="25:26" x14ac:dyDescent="0.2">
      <c r="Y155" s="184"/>
      <c r="Z155" s="184"/>
    </row>
    <row r="156" spans="25:26" x14ac:dyDescent="0.2">
      <c r="Y156" s="184"/>
      <c r="Z156" s="184"/>
    </row>
    <row r="157" spans="25:26" x14ac:dyDescent="0.2">
      <c r="Y157" s="184"/>
      <c r="Z157" s="184"/>
    </row>
    <row r="158" spans="25:26" x14ac:dyDescent="0.2">
      <c r="Y158" s="184"/>
      <c r="Z158" s="184"/>
    </row>
    <row r="159" spans="25:26" x14ac:dyDescent="0.2">
      <c r="Y159" s="184"/>
      <c r="Z159" s="184"/>
    </row>
    <row r="160" spans="25:26" x14ac:dyDescent="0.2">
      <c r="Y160" s="184"/>
      <c r="Z160" s="184"/>
    </row>
    <row r="161" spans="25:26" x14ac:dyDescent="0.2">
      <c r="Y161" s="184"/>
      <c r="Z161" s="184"/>
    </row>
    <row r="162" spans="25:26" x14ac:dyDescent="0.2">
      <c r="Y162" s="184"/>
      <c r="Z162" s="184"/>
    </row>
    <row r="163" spans="25:26" x14ac:dyDescent="0.2">
      <c r="Y163" s="184"/>
      <c r="Z163" s="184"/>
    </row>
    <row r="164" spans="25:26" x14ac:dyDescent="0.2">
      <c r="Y164" s="184"/>
      <c r="Z164" s="184"/>
    </row>
    <row r="165" spans="25:26" x14ac:dyDescent="0.2">
      <c r="Y165" s="184"/>
      <c r="Z165" s="184"/>
    </row>
    <row r="166" spans="25:26" x14ac:dyDescent="0.2">
      <c r="Y166" s="184"/>
      <c r="Z166" s="184"/>
    </row>
    <row r="167" spans="25:26" x14ac:dyDescent="0.2">
      <c r="Y167" s="184"/>
      <c r="Z167" s="184"/>
    </row>
    <row r="168" spans="25:26" x14ac:dyDescent="0.2">
      <c r="Y168" s="184"/>
      <c r="Z168" s="184"/>
    </row>
    <row r="169" spans="25:26" x14ac:dyDescent="0.2">
      <c r="Y169" s="184"/>
      <c r="Z169" s="184"/>
    </row>
    <row r="170" spans="25:26" x14ac:dyDescent="0.2">
      <c r="Y170" s="184"/>
      <c r="Z170" s="184"/>
    </row>
    <row r="171" spans="25:26" x14ac:dyDescent="0.2">
      <c r="Y171" s="184"/>
      <c r="Z171" s="184"/>
    </row>
    <row r="172" spans="25:26" x14ac:dyDescent="0.2">
      <c r="Y172" s="184"/>
      <c r="Z172" s="184"/>
    </row>
    <row r="173" spans="25:26" x14ac:dyDescent="0.2">
      <c r="Y173" s="184"/>
      <c r="Z173" s="184"/>
    </row>
    <row r="174" spans="25:26" x14ac:dyDescent="0.2">
      <c r="Y174" s="184"/>
      <c r="Z174" s="184"/>
    </row>
    <row r="175" spans="25:26" x14ac:dyDescent="0.2">
      <c r="Y175" s="184"/>
      <c r="Z175" s="184"/>
    </row>
    <row r="176" spans="25:26" x14ac:dyDescent="0.2">
      <c r="Y176" s="184"/>
      <c r="Z176" s="184"/>
    </row>
    <row r="177" spans="25:26" x14ac:dyDescent="0.2">
      <c r="Y177" s="184"/>
      <c r="Z177" s="184"/>
    </row>
    <row r="178" spans="25:26" x14ac:dyDescent="0.2">
      <c r="Y178" s="184"/>
      <c r="Z178" s="184"/>
    </row>
    <row r="179" spans="25:26" x14ac:dyDescent="0.2">
      <c r="Y179" s="184"/>
      <c r="Z179" s="184"/>
    </row>
    <row r="180" spans="25:26" x14ac:dyDescent="0.2">
      <c r="Y180" s="184"/>
      <c r="Z180" s="184"/>
    </row>
    <row r="181" spans="25:26" x14ac:dyDescent="0.2">
      <c r="Y181" s="184"/>
      <c r="Z181" s="184"/>
    </row>
    <row r="182" spans="25:26" x14ac:dyDescent="0.2">
      <c r="Y182" s="184"/>
      <c r="Z182" s="184"/>
    </row>
    <row r="183" spans="25:26" x14ac:dyDescent="0.2">
      <c r="Y183" s="184"/>
      <c r="Z183" s="184"/>
    </row>
    <row r="184" spans="25:26" x14ac:dyDescent="0.2">
      <c r="Y184" s="184"/>
      <c r="Z184" s="184"/>
    </row>
    <row r="185" spans="25:26" x14ac:dyDescent="0.2">
      <c r="Y185" s="184"/>
      <c r="Z185" s="184"/>
    </row>
    <row r="186" spans="25:26" x14ac:dyDescent="0.2">
      <c r="Y186" s="184"/>
      <c r="Z186" s="184"/>
    </row>
    <row r="187" spans="25:26" x14ac:dyDescent="0.2">
      <c r="Y187" s="184"/>
      <c r="Z187" s="184"/>
    </row>
    <row r="188" spans="25:26" x14ac:dyDescent="0.2">
      <c r="Y188" s="184"/>
      <c r="Z188" s="184"/>
    </row>
    <row r="189" spans="25:26" x14ac:dyDescent="0.2">
      <c r="Y189" s="184"/>
      <c r="Z189" s="184"/>
    </row>
    <row r="190" spans="25:26" x14ac:dyDescent="0.2">
      <c r="Y190" s="184"/>
      <c r="Z190" s="184"/>
    </row>
    <row r="191" spans="25:26" x14ac:dyDescent="0.2">
      <c r="Y191" s="184"/>
      <c r="Z191" s="184"/>
    </row>
    <row r="192" spans="25:26" x14ac:dyDescent="0.2">
      <c r="Y192" s="184"/>
      <c r="Z192" s="184"/>
    </row>
    <row r="193" spans="25:26" x14ac:dyDescent="0.2">
      <c r="Y193" s="184"/>
      <c r="Z193" s="184"/>
    </row>
    <row r="194" spans="25:26" x14ac:dyDescent="0.2">
      <c r="Y194" s="184"/>
      <c r="Z194" s="184"/>
    </row>
    <row r="195" spans="25:26" x14ac:dyDescent="0.2">
      <c r="Y195" s="184"/>
      <c r="Z195" s="184"/>
    </row>
    <row r="196" spans="25:26" x14ac:dyDescent="0.2">
      <c r="Y196" s="184"/>
      <c r="Z196" s="184"/>
    </row>
    <row r="197" spans="25:26" x14ac:dyDescent="0.2">
      <c r="Y197" s="184"/>
      <c r="Z197" s="184"/>
    </row>
    <row r="198" spans="25:26" x14ac:dyDescent="0.2">
      <c r="Y198" s="184"/>
      <c r="Z198" s="184"/>
    </row>
    <row r="199" spans="25:26" x14ac:dyDescent="0.2">
      <c r="Y199" s="184"/>
      <c r="Z199" s="184"/>
    </row>
    <row r="200" spans="25:26" x14ac:dyDescent="0.2">
      <c r="Y200" s="184"/>
      <c r="Z200" s="184"/>
    </row>
    <row r="201" spans="25:26" x14ac:dyDescent="0.2">
      <c r="Y201" s="184"/>
      <c r="Z201" s="184"/>
    </row>
    <row r="202" spans="25:26" x14ac:dyDescent="0.2">
      <c r="Y202" s="184"/>
      <c r="Z202" s="184"/>
    </row>
    <row r="203" spans="25:26" x14ac:dyDescent="0.2">
      <c r="Y203" s="184"/>
      <c r="Z203" s="184"/>
    </row>
    <row r="204" spans="25:26" x14ac:dyDescent="0.2">
      <c r="Y204" s="184"/>
      <c r="Z204" s="184"/>
    </row>
    <row r="205" spans="25:26" x14ac:dyDescent="0.2">
      <c r="Y205" s="184"/>
      <c r="Z205" s="184"/>
    </row>
    <row r="206" spans="25:26" x14ac:dyDescent="0.2">
      <c r="Y206" s="184"/>
      <c r="Z206" s="184"/>
    </row>
    <row r="207" spans="25:26" x14ac:dyDescent="0.2">
      <c r="Y207" s="184"/>
      <c r="Z207" s="184"/>
    </row>
    <row r="208" spans="25:26" x14ac:dyDescent="0.2">
      <c r="Y208" s="184"/>
      <c r="Z208" s="184"/>
    </row>
    <row r="209" spans="25:26" x14ac:dyDescent="0.2">
      <c r="Y209" s="184"/>
      <c r="Z209" s="184"/>
    </row>
    <row r="210" spans="25:26" x14ac:dyDescent="0.2">
      <c r="Y210" s="184"/>
      <c r="Z210" s="184"/>
    </row>
    <row r="211" spans="25:26" x14ac:dyDescent="0.2">
      <c r="Y211" s="184"/>
      <c r="Z211" s="184"/>
    </row>
    <row r="212" spans="25:26" x14ac:dyDescent="0.2">
      <c r="Y212" s="184"/>
      <c r="Z212" s="184"/>
    </row>
    <row r="213" spans="25:26" x14ac:dyDescent="0.2">
      <c r="Y213" s="184"/>
      <c r="Z213" s="184"/>
    </row>
    <row r="214" spans="25:26" x14ac:dyDescent="0.2">
      <c r="Y214" s="184"/>
      <c r="Z214" s="184"/>
    </row>
    <row r="215" spans="25:26" x14ac:dyDescent="0.2">
      <c r="Y215" s="184"/>
      <c r="Z215" s="184"/>
    </row>
    <row r="216" spans="25:26" x14ac:dyDescent="0.2">
      <c r="Y216" s="184"/>
      <c r="Z216" s="184"/>
    </row>
    <row r="217" spans="25:26" x14ac:dyDescent="0.2">
      <c r="Y217" s="184"/>
      <c r="Z217" s="184"/>
    </row>
    <row r="218" spans="25:26" x14ac:dyDescent="0.2">
      <c r="Y218" s="184"/>
      <c r="Z218" s="184"/>
    </row>
    <row r="219" spans="25:26" x14ac:dyDescent="0.2">
      <c r="Y219" s="184"/>
      <c r="Z219" s="184"/>
    </row>
    <row r="220" spans="25:26" x14ac:dyDescent="0.2">
      <c r="Y220" s="184"/>
      <c r="Z220" s="184"/>
    </row>
    <row r="221" spans="25:26" x14ac:dyDescent="0.2">
      <c r="Y221" s="184"/>
      <c r="Z221" s="184"/>
    </row>
    <row r="222" spans="25:26" x14ac:dyDescent="0.2">
      <c r="Y222" s="184"/>
      <c r="Z222" s="184"/>
    </row>
    <row r="223" spans="25:26" x14ac:dyDescent="0.2">
      <c r="Y223" s="184"/>
      <c r="Z223" s="184"/>
    </row>
    <row r="224" spans="25:26" x14ac:dyDescent="0.2">
      <c r="Y224" s="184"/>
      <c r="Z224" s="184"/>
    </row>
    <row r="225" spans="25:26" x14ac:dyDescent="0.2">
      <c r="Y225" s="184"/>
      <c r="Z225" s="184"/>
    </row>
    <row r="226" spans="25:26" x14ac:dyDescent="0.2">
      <c r="Y226" s="184"/>
      <c r="Z226" s="184"/>
    </row>
    <row r="227" spans="25:26" x14ac:dyDescent="0.2">
      <c r="Y227" s="184"/>
      <c r="Z227" s="184"/>
    </row>
    <row r="228" spans="25:26" x14ac:dyDescent="0.2">
      <c r="Y228" s="184"/>
      <c r="Z228" s="184"/>
    </row>
    <row r="229" spans="25:26" x14ac:dyDescent="0.2">
      <c r="Y229" s="184"/>
      <c r="Z229" s="184"/>
    </row>
    <row r="230" spans="25:26" x14ac:dyDescent="0.2">
      <c r="Y230" s="184"/>
      <c r="Z230" s="184"/>
    </row>
    <row r="231" spans="25:26" x14ac:dyDescent="0.2">
      <c r="Y231" s="184"/>
      <c r="Z231" s="184"/>
    </row>
    <row r="232" spans="25:26" x14ac:dyDescent="0.2">
      <c r="Y232" s="184"/>
      <c r="Z232" s="184"/>
    </row>
    <row r="233" spans="25:26" x14ac:dyDescent="0.2">
      <c r="Y233" s="184"/>
      <c r="Z233" s="184"/>
    </row>
    <row r="234" spans="25:26" x14ac:dyDescent="0.2">
      <c r="Y234" s="184"/>
      <c r="Z234" s="184"/>
    </row>
    <row r="235" spans="25:26" x14ac:dyDescent="0.2">
      <c r="Y235" s="184"/>
      <c r="Z235" s="184"/>
    </row>
    <row r="236" spans="25:26" x14ac:dyDescent="0.2">
      <c r="Y236" s="184"/>
      <c r="Z236" s="184"/>
    </row>
    <row r="237" spans="25:26" x14ac:dyDescent="0.2">
      <c r="Y237" s="184"/>
      <c r="Z237" s="184"/>
    </row>
    <row r="238" spans="25:26" x14ac:dyDescent="0.2">
      <c r="Y238" s="184"/>
      <c r="Z238" s="184"/>
    </row>
    <row r="239" spans="25:26" x14ac:dyDescent="0.2">
      <c r="Y239" s="184"/>
      <c r="Z239" s="184"/>
    </row>
    <row r="240" spans="25:26" x14ac:dyDescent="0.2">
      <c r="Y240" s="184"/>
      <c r="Z240" s="184"/>
    </row>
    <row r="241" spans="25:26" x14ac:dyDescent="0.2">
      <c r="Y241" s="184"/>
      <c r="Z241" s="184"/>
    </row>
    <row r="242" spans="25:26" x14ac:dyDescent="0.2">
      <c r="Y242" s="184"/>
      <c r="Z242" s="184"/>
    </row>
    <row r="243" spans="25:26" x14ac:dyDescent="0.2">
      <c r="Y243" s="184"/>
      <c r="Z243" s="184"/>
    </row>
    <row r="244" spans="25:26" x14ac:dyDescent="0.2">
      <c r="Y244" s="184"/>
      <c r="Z244" s="184"/>
    </row>
    <row r="245" spans="25:26" x14ac:dyDescent="0.2">
      <c r="Y245" s="184"/>
      <c r="Z245" s="184"/>
    </row>
    <row r="246" spans="25:26" x14ac:dyDescent="0.2">
      <c r="Y246" s="184"/>
      <c r="Z246" s="184"/>
    </row>
    <row r="247" spans="25:26" x14ac:dyDescent="0.2">
      <c r="Y247" s="184"/>
      <c r="Z247" s="184"/>
    </row>
    <row r="248" spans="25:26" x14ac:dyDescent="0.2">
      <c r="Y248" s="184"/>
      <c r="Z248" s="184"/>
    </row>
    <row r="249" spans="25:26" x14ac:dyDescent="0.2">
      <c r="Y249" s="184"/>
      <c r="Z249" s="184"/>
    </row>
    <row r="250" spans="25:26" x14ac:dyDescent="0.2">
      <c r="Y250" s="184"/>
      <c r="Z250" s="184"/>
    </row>
    <row r="251" spans="25:26" x14ac:dyDescent="0.2">
      <c r="Y251" s="184"/>
      <c r="Z251" s="184"/>
    </row>
    <row r="252" spans="25:26" x14ac:dyDescent="0.2">
      <c r="Y252" s="184"/>
      <c r="Z252" s="184"/>
    </row>
    <row r="253" spans="25:26" x14ac:dyDescent="0.2">
      <c r="Y253" s="184"/>
      <c r="Z253" s="184"/>
    </row>
    <row r="254" spans="25:26" x14ac:dyDescent="0.2">
      <c r="Y254" s="184"/>
      <c r="Z254" s="184"/>
    </row>
    <row r="255" spans="25:26" x14ac:dyDescent="0.2">
      <c r="Y255" s="184"/>
      <c r="Z255" s="184"/>
    </row>
    <row r="256" spans="25:26" x14ac:dyDescent="0.2">
      <c r="Y256" s="184"/>
      <c r="Z256" s="184"/>
    </row>
    <row r="257" spans="25:26" x14ac:dyDescent="0.2">
      <c r="Y257" s="184"/>
      <c r="Z257" s="184"/>
    </row>
    <row r="258" spans="25:26" x14ac:dyDescent="0.2">
      <c r="Y258" s="184"/>
      <c r="Z258" s="184"/>
    </row>
    <row r="259" spans="25:26" x14ac:dyDescent="0.2">
      <c r="Y259" s="184"/>
      <c r="Z259" s="184"/>
    </row>
    <row r="260" spans="25:26" x14ac:dyDescent="0.2">
      <c r="Y260" s="184"/>
      <c r="Z260" s="184"/>
    </row>
    <row r="261" spans="25:26" x14ac:dyDescent="0.2">
      <c r="Y261" s="184"/>
      <c r="Z261" s="184"/>
    </row>
    <row r="262" spans="25:26" x14ac:dyDescent="0.2">
      <c r="Y262" s="184"/>
      <c r="Z262" s="184"/>
    </row>
    <row r="263" spans="25:26" x14ac:dyDescent="0.2">
      <c r="Y263" s="184"/>
      <c r="Z263" s="184"/>
    </row>
    <row r="264" spans="25:26" x14ac:dyDescent="0.2">
      <c r="Y264" s="184"/>
      <c r="Z264" s="184"/>
    </row>
    <row r="265" spans="25:26" x14ac:dyDescent="0.2">
      <c r="Y265" s="184"/>
      <c r="Z265" s="184"/>
    </row>
    <row r="266" spans="25:26" x14ac:dyDescent="0.2">
      <c r="Y266" s="184"/>
      <c r="Z266" s="184"/>
    </row>
    <row r="267" spans="25:26" x14ac:dyDescent="0.2">
      <c r="Y267" s="184"/>
      <c r="Z267" s="184"/>
    </row>
    <row r="268" spans="25:26" x14ac:dyDescent="0.2">
      <c r="Y268" s="184"/>
      <c r="Z268" s="184"/>
    </row>
    <row r="269" spans="25:26" x14ac:dyDescent="0.2">
      <c r="Y269" s="184"/>
      <c r="Z269" s="184"/>
    </row>
    <row r="270" spans="25:26" x14ac:dyDescent="0.2">
      <c r="Y270" s="184"/>
      <c r="Z270" s="184"/>
    </row>
    <row r="271" spans="25:26" x14ac:dyDescent="0.2">
      <c r="Y271" s="184"/>
      <c r="Z271" s="184"/>
    </row>
    <row r="272" spans="25:26" x14ac:dyDescent="0.2">
      <c r="Y272" s="184"/>
      <c r="Z272" s="184"/>
    </row>
    <row r="273" spans="25:26" x14ac:dyDescent="0.2">
      <c r="Y273" s="184"/>
      <c r="Z273" s="184"/>
    </row>
    <row r="274" spans="25:26" x14ac:dyDescent="0.2">
      <c r="Y274" s="184"/>
      <c r="Z274" s="184"/>
    </row>
    <row r="275" spans="25:26" x14ac:dyDescent="0.2">
      <c r="Y275" s="184"/>
      <c r="Z275" s="184"/>
    </row>
    <row r="276" spans="25:26" x14ac:dyDescent="0.2">
      <c r="Y276" s="184"/>
      <c r="Z276" s="184"/>
    </row>
    <row r="277" spans="25:26" x14ac:dyDescent="0.2">
      <c r="Y277" s="184"/>
      <c r="Z277" s="184"/>
    </row>
    <row r="278" spans="25:26" x14ac:dyDescent="0.2">
      <c r="Y278" s="184"/>
      <c r="Z278" s="184"/>
    </row>
    <row r="279" spans="25:26" x14ac:dyDescent="0.2">
      <c r="Y279" s="184"/>
      <c r="Z279" s="184"/>
    </row>
    <row r="280" spans="25:26" x14ac:dyDescent="0.2">
      <c r="Y280" s="184"/>
      <c r="Z280" s="184"/>
    </row>
    <row r="281" spans="25:26" x14ac:dyDescent="0.2">
      <c r="Y281" s="184"/>
      <c r="Z281" s="184"/>
    </row>
    <row r="282" spans="25:26" x14ac:dyDescent="0.2">
      <c r="Y282" s="184"/>
      <c r="Z282" s="184"/>
    </row>
    <row r="283" spans="25:26" x14ac:dyDescent="0.2">
      <c r="Y283" s="184"/>
      <c r="Z283" s="184"/>
    </row>
    <row r="284" spans="25:26" x14ac:dyDescent="0.2">
      <c r="Y284" s="184"/>
      <c r="Z284" s="184"/>
    </row>
    <row r="285" spans="25:26" x14ac:dyDescent="0.2">
      <c r="Y285" s="184"/>
      <c r="Z285" s="184"/>
    </row>
    <row r="286" spans="25:26" x14ac:dyDescent="0.2">
      <c r="Y286" s="184"/>
      <c r="Z286" s="184"/>
    </row>
    <row r="287" spans="25:26" x14ac:dyDescent="0.2">
      <c r="Y287" s="184"/>
      <c r="Z287" s="184"/>
    </row>
    <row r="288" spans="25:26" x14ac:dyDescent="0.2">
      <c r="Y288" s="184"/>
      <c r="Z288" s="184"/>
    </row>
    <row r="289" spans="25:26" x14ac:dyDescent="0.2">
      <c r="Y289" s="184"/>
      <c r="Z289" s="184"/>
    </row>
    <row r="290" spans="25:26" x14ac:dyDescent="0.2">
      <c r="Y290" s="184"/>
      <c r="Z290" s="184"/>
    </row>
    <row r="291" spans="25:26" x14ac:dyDescent="0.2">
      <c r="Y291" s="184"/>
      <c r="Z291" s="184"/>
    </row>
    <row r="292" spans="25:26" x14ac:dyDescent="0.2">
      <c r="Y292" s="184"/>
      <c r="Z292" s="184"/>
    </row>
    <row r="293" spans="25:26" x14ac:dyDescent="0.2">
      <c r="Y293" s="184"/>
      <c r="Z293" s="184"/>
    </row>
    <row r="294" spans="25:26" x14ac:dyDescent="0.2">
      <c r="Y294" s="184"/>
      <c r="Z294" s="184"/>
    </row>
    <row r="295" spans="25:26" x14ac:dyDescent="0.2">
      <c r="Y295" s="184"/>
      <c r="Z295" s="184"/>
    </row>
    <row r="296" spans="25:26" x14ac:dyDescent="0.2">
      <c r="Y296" s="184"/>
      <c r="Z296" s="184"/>
    </row>
    <row r="297" spans="25:26" x14ac:dyDescent="0.2">
      <c r="Y297" s="184"/>
      <c r="Z297" s="184"/>
    </row>
    <row r="298" spans="25:26" x14ac:dyDescent="0.2">
      <c r="Y298" s="184"/>
      <c r="Z298" s="184"/>
    </row>
    <row r="299" spans="25:26" x14ac:dyDescent="0.2">
      <c r="Y299" s="184"/>
      <c r="Z299" s="184"/>
    </row>
    <row r="300" spans="25:26" x14ac:dyDescent="0.2">
      <c r="Y300" s="184"/>
      <c r="Z300" s="184"/>
    </row>
    <row r="301" spans="25:26" x14ac:dyDescent="0.2">
      <c r="Y301" s="184"/>
      <c r="Z301" s="184"/>
    </row>
    <row r="302" spans="25:26" x14ac:dyDescent="0.2">
      <c r="Y302" s="184"/>
      <c r="Z302" s="184"/>
    </row>
    <row r="303" spans="25:26" x14ac:dyDescent="0.2">
      <c r="Y303" s="184"/>
      <c r="Z303" s="184"/>
    </row>
    <row r="304" spans="25:26" x14ac:dyDescent="0.2">
      <c r="Y304" s="184"/>
      <c r="Z304" s="184"/>
    </row>
    <row r="305" spans="25:26" x14ac:dyDescent="0.2">
      <c r="Y305" s="184"/>
      <c r="Z305" s="184"/>
    </row>
    <row r="306" spans="25:26" x14ac:dyDescent="0.2">
      <c r="Y306" s="184"/>
      <c r="Z306" s="184"/>
    </row>
    <row r="307" spans="25:26" x14ac:dyDescent="0.2">
      <c r="Y307" s="184"/>
      <c r="Z307" s="184"/>
    </row>
    <row r="308" spans="25:26" x14ac:dyDescent="0.2">
      <c r="Y308" s="184"/>
      <c r="Z308" s="184"/>
    </row>
    <row r="309" spans="25:26" x14ac:dyDescent="0.2">
      <c r="Y309" s="184"/>
      <c r="Z309" s="184"/>
    </row>
    <row r="310" spans="25:26" x14ac:dyDescent="0.2">
      <c r="Y310" s="184"/>
      <c r="Z310" s="184"/>
    </row>
    <row r="311" spans="25:26" x14ac:dyDescent="0.2">
      <c r="Y311" s="184"/>
      <c r="Z311" s="184"/>
    </row>
    <row r="312" spans="25:26" x14ac:dyDescent="0.2">
      <c r="Y312" s="184"/>
      <c r="Z312" s="184"/>
    </row>
    <row r="313" spans="25:26" x14ac:dyDescent="0.2">
      <c r="Y313" s="184"/>
      <c r="Z313" s="184"/>
    </row>
    <row r="314" spans="25:26" x14ac:dyDescent="0.2">
      <c r="Y314" s="184"/>
      <c r="Z314" s="184"/>
    </row>
    <row r="315" spans="25:26" x14ac:dyDescent="0.2">
      <c r="Y315" s="184"/>
      <c r="Z315" s="184"/>
    </row>
    <row r="316" spans="25:26" x14ac:dyDescent="0.2">
      <c r="Y316" s="184"/>
      <c r="Z316" s="184"/>
    </row>
    <row r="317" spans="25:26" x14ac:dyDescent="0.2">
      <c r="Y317" s="184"/>
      <c r="Z317" s="184"/>
    </row>
    <row r="318" spans="25:26" x14ac:dyDescent="0.2">
      <c r="Y318" s="184"/>
      <c r="Z318" s="184"/>
    </row>
    <row r="319" spans="25:26" x14ac:dyDescent="0.2">
      <c r="Y319" s="184"/>
      <c r="Z319" s="184"/>
    </row>
    <row r="320" spans="25:26" x14ac:dyDescent="0.2">
      <c r="Y320" s="184"/>
      <c r="Z320" s="184"/>
    </row>
    <row r="321" spans="25:26" x14ac:dyDescent="0.2">
      <c r="Y321" s="184"/>
      <c r="Z321" s="184"/>
    </row>
    <row r="322" spans="25:26" x14ac:dyDescent="0.2">
      <c r="Y322" s="184"/>
      <c r="Z322" s="184"/>
    </row>
    <row r="323" spans="25:26" x14ac:dyDescent="0.2">
      <c r="Y323" s="184"/>
      <c r="Z323" s="184"/>
    </row>
    <row r="324" spans="25:26" x14ac:dyDescent="0.2">
      <c r="Y324" s="184"/>
      <c r="Z324" s="184"/>
    </row>
    <row r="325" spans="25:26" x14ac:dyDescent="0.2">
      <c r="Y325" s="184"/>
      <c r="Z325" s="184"/>
    </row>
    <row r="326" spans="25:26" x14ac:dyDescent="0.2">
      <c r="Y326" s="184"/>
      <c r="Z326" s="184"/>
    </row>
    <row r="327" spans="25:26" x14ac:dyDescent="0.2">
      <c r="Y327" s="184"/>
      <c r="Z327" s="184"/>
    </row>
    <row r="328" spans="25:26" x14ac:dyDescent="0.2">
      <c r="Y328" s="184"/>
      <c r="Z328" s="184"/>
    </row>
    <row r="329" spans="25:26" x14ac:dyDescent="0.2">
      <c r="Y329" s="184"/>
      <c r="Z329" s="184"/>
    </row>
    <row r="330" spans="25:26" x14ac:dyDescent="0.2">
      <c r="Y330" s="184"/>
      <c r="Z330" s="184"/>
    </row>
    <row r="331" spans="25:26" x14ac:dyDescent="0.2">
      <c r="Y331" s="184"/>
      <c r="Z331" s="184"/>
    </row>
    <row r="332" spans="25:26" x14ac:dyDescent="0.2">
      <c r="Y332" s="184"/>
      <c r="Z332" s="184"/>
    </row>
    <row r="333" spans="25:26" x14ac:dyDescent="0.2">
      <c r="Y333" s="184"/>
      <c r="Z333" s="184"/>
    </row>
    <row r="334" spans="25:26" x14ac:dyDescent="0.2">
      <c r="Y334" s="184"/>
      <c r="Z334" s="184"/>
    </row>
    <row r="335" spans="25:26" x14ac:dyDescent="0.2">
      <c r="Y335" s="184"/>
      <c r="Z335" s="184"/>
    </row>
    <row r="336" spans="25:26" x14ac:dyDescent="0.2">
      <c r="Y336" s="184"/>
      <c r="Z336" s="184"/>
    </row>
    <row r="337" spans="25:26" x14ac:dyDescent="0.2">
      <c r="Y337" s="184"/>
      <c r="Z337" s="184"/>
    </row>
    <row r="338" spans="25:26" x14ac:dyDescent="0.2">
      <c r="Y338" s="184"/>
      <c r="Z338" s="184"/>
    </row>
    <row r="339" spans="25:26" x14ac:dyDescent="0.2">
      <c r="Y339" s="184"/>
      <c r="Z339" s="184"/>
    </row>
    <row r="340" spans="25:26" x14ac:dyDescent="0.2">
      <c r="Y340" s="184"/>
      <c r="Z340" s="184"/>
    </row>
    <row r="341" spans="25:26" x14ac:dyDescent="0.2">
      <c r="Y341" s="184"/>
      <c r="Z341" s="184"/>
    </row>
    <row r="342" spans="25:26" x14ac:dyDescent="0.2">
      <c r="Y342" s="184"/>
      <c r="Z342" s="184"/>
    </row>
    <row r="343" spans="25:26" x14ac:dyDescent="0.2">
      <c r="Y343" s="184"/>
      <c r="Z343" s="184"/>
    </row>
    <row r="344" spans="25:26" x14ac:dyDescent="0.2">
      <c r="Y344" s="184"/>
      <c r="Z344" s="184"/>
    </row>
    <row r="345" spans="25:26" x14ac:dyDescent="0.2">
      <c r="Y345" s="184"/>
      <c r="Z345" s="184"/>
    </row>
    <row r="346" spans="25:26" x14ac:dyDescent="0.2">
      <c r="Y346" s="184"/>
      <c r="Z346" s="184"/>
    </row>
    <row r="347" spans="25:26" x14ac:dyDescent="0.2">
      <c r="Y347" s="184"/>
      <c r="Z347" s="184"/>
    </row>
    <row r="348" spans="25:26" x14ac:dyDescent="0.2">
      <c r="Y348" s="184"/>
      <c r="Z348" s="184"/>
    </row>
    <row r="349" spans="25:26" x14ac:dyDescent="0.2">
      <c r="Y349" s="184"/>
      <c r="Z349" s="184"/>
    </row>
    <row r="350" spans="25:26" x14ac:dyDescent="0.2">
      <c r="Y350" s="184"/>
      <c r="Z350" s="184"/>
    </row>
    <row r="351" spans="25:26" x14ac:dyDescent="0.2">
      <c r="Y351" s="184"/>
      <c r="Z351" s="184"/>
    </row>
    <row r="352" spans="25:26" x14ac:dyDescent="0.2">
      <c r="Y352" s="184"/>
      <c r="Z352" s="184"/>
    </row>
    <row r="353" spans="25:26" x14ac:dyDescent="0.2">
      <c r="Y353" s="184"/>
      <c r="Z353" s="184"/>
    </row>
    <row r="354" spans="25:26" x14ac:dyDescent="0.2">
      <c r="Y354" s="184"/>
      <c r="Z354" s="184"/>
    </row>
    <row r="355" spans="25:26" x14ac:dyDescent="0.2">
      <c r="Y355" s="184"/>
      <c r="Z355" s="184"/>
    </row>
    <row r="356" spans="25:26" x14ac:dyDescent="0.2">
      <c r="Y356" s="184"/>
      <c r="Z356" s="184"/>
    </row>
    <row r="357" spans="25:26" x14ac:dyDescent="0.2">
      <c r="Y357" s="184"/>
      <c r="Z357" s="184"/>
    </row>
    <row r="358" spans="25:26" x14ac:dyDescent="0.2">
      <c r="Y358" s="184"/>
      <c r="Z358" s="184"/>
    </row>
    <row r="359" spans="25:26" x14ac:dyDescent="0.2">
      <c r="Y359" s="184"/>
      <c r="Z359" s="184"/>
    </row>
    <row r="360" spans="25:26" x14ac:dyDescent="0.2">
      <c r="Y360" s="184"/>
      <c r="Z360" s="184"/>
    </row>
    <row r="361" spans="25:26" x14ac:dyDescent="0.2">
      <c r="Y361" s="184"/>
      <c r="Z361" s="184"/>
    </row>
    <row r="362" spans="25:26" x14ac:dyDescent="0.2">
      <c r="Y362" s="184"/>
      <c r="Z362" s="184"/>
    </row>
    <row r="363" spans="25:26" x14ac:dyDescent="0.2">
      <c r="Y363" s="184"/>
      <c r="Z363" s="184"/>
    </row>
    <row r="364" spans="25:26" x14ac:dyDescent="0.2">
      <c r="Y364" s="184"/>
      <c r="Z364" s="184"/>
    </row>
    <row r="365" spans="25:26" x14ac:dyDescent="0.2">
      <c r="Y365" s="184"/>
      <c r="Z365" s="184"/>
    </row>
    <row r="366" spans="25:26" x14ac:dyDescent="0.2">
      <c r="Y366" s="184"/>
      <c r="Z366" s="184"/>
    </row>
    <row r="367" spans="25:26" x14ac:dyDescent="0.2">
      <c r="Y367" s="184"/>
      <c r="Z367" s="184"/>
    </row>
    <row r="368" spans="25:26" x14ac:dyDescent="0.2">
      <c r="Y368" s="184"/>
      <c r="Z368" s="184"/>
    </row>
    <row r="369" spans="25:26" x14ac:dyDescent="0.2">
      <c r="Y369" s="184"/>
      <c r="Z369" s="184"/>
    </row>
    <row r="370" spans="25:26" x14ac:dyDescent="0.2">
      <c r="Y370" s="184"/>
      <c r="Z370" s="184"/>
    </row>
    <row r="371" spans="25:26" x14ac:dyDescent="0.2">
      <c r="Y371" s="184"/>
      <c r="Z371" s="184"/>
    </row>
    <row r="372" spans="25:26" x14ac:dyDescent="0.2">
      <c r="Y372" s="184"/>
      <c r="Z372" s="184"/>
    </row>
    <row r="373" spans="25:26" x14ac:dyDescent="0.2">
      <c r="Y373" s="184"/>
      <c r="Z373" s="184"/>
    </row>
    <row r="374" spans="25:26" x14ac:dyDescent="0.2">
      <c r="Y374" s="184"/>
      <c r="Z374" s="184"/>
    </row>
    <row r="375" spans="25:26" x14ac:dyDescent="0.2">
      <c r="Y375" s="184"/>
      <c r="Z375" s="184"/>
    </row>
    <row r="376" spans="25:26" x14ac:dyDescent="0.2">
      <c r="Y376" s="184"/>
      <c r="Z376" s="184"/>
    </row>
    <row r="377" spans="25:26" x14ac:dyDescent="0.2">
      <c r="Y377" s="184"/>
      <c r="Z377" s="184"/>
    </row>
    <row r="378" spans="25:26" x14ac:dyDescent="0.2">
      <c r="Y378" s="184"/>
      <c r="Z378" s="184"/>
    </row>
    <row r="379" spans="25:26" x14ac:dyDescent="0.2">
      <c r="Y379" s="184"/>
      <c r="Z379" s="184"/>
    </row>
    <row r="380" spans="25:26" x14ac:dyDescent="0.2">
      <c r="Y380" s="184"/>
      <c r="Z380" s="184"/>
    </row>
    <row r="381" spans="25:26" x14ac:dyDescent="0.2">
      <c r="Y381" s="184"/>
      <c r="Z381" s="184"/>
    </row>
    <row r="382" spans="25:26" x14ac:dyDescent="0.2">
      <c r="Y382" s="184"/>
      <c r="Z382" s="184"/>
    </row>
    <row r="383" spans="25:26" x14ac:dyDescent="0.2">
      <c r="Y383" s="184"/>
      <c r="Z383" s="184"/>
    </row>
    <row r="384" spans="25:26" x14ac:dyDescent="0.2">
      <c r="Y384" s="184"/>
      <c r="Z384" s="184"/>
    </row>
    <row r="385" spans="25:26" x14ac:dyDescent="0.2">
      <c r="Y385" s="184"/>
      <c r="Z385" s="184"/>
    </row>
    <row r="386" spans="25:26" x14ac:dyDescent="0.2">
      <c r="Y386" s="184"/>
      <c r="Z386" s="184"/>
    </row>
    <row r="387" spans="25:26" x14ac:dyDescent="0.2">
      <c r="Y387" s="184"/>
      <c r="Z387" s="184"/>
    </row>
    <row r="388" spans="25:26" x14ac:dyDescent="0.2">
      <c r="Y388" s="184"/>
      <c r="Z388" s="184"/>
    </row>
    <row r="389" spans="25:26" x14ac:dyDescent="0.2">
      <c r="Y389" s="184"/>
      <c r="Z389" s="184"/>
    </row>
    <row r="390" spans="25:26" x14ac:dyDescent="0.2">
      <c r="Y390" s="184"/>
      <c r="Z390" s="184"/>
    </row>
    <row r="391" spans="25:26" x14ac:dyDescent="0.2">
      <c r="Y391" s="184"/>
      <c r="Z391" s="184"/>
    </row>
    <row r="392" spans="25:26" x14ac:dyDescent="0.2">
      <c r="Y392" s="184"/>
      <c r="Z392" s="184"/>
    </row>
    <row r="393" spans="25:26" x14ac:dyDescent="0.2">
      <c r="Y393" s="184"/>
      <c r="Z393" s="184"/>
    </row>
    <row r="394" spans="25:26" x14ac:dyDescent="0.2">
      <c r="Y394" s="184"/>
      <c r="Z394" s="184"/>
    </row>
    <row r="395" spans="25:26" x14ac:dyDescent="0.2">
      <c r="Y395" s="184"/>
      <c r="Z395" s="184"/>
    </row>
    <row r="396" spans="25:26" x14ac:dyDescent="0.2">
      <c r="Y396" s="184"/>
      <c r="Z396" s="184"/>
    </row>
    <row r="397" spans="25:26" x14ac:dyDescent="0.2">
      <c r="Y397" s="184"/>
      <c r="Z397" s="184"/>
    </row>
    <row r="398" spans="25:26" x14ac:dyDescent="0.2">
      <c r="Y398" s="184"/>
      <c r="Z398" s="184"/>
    </row>
    <row r="399" spans="25:26" x14ac:dyDescent="0.2">
      <c r="Y399" s="184"/>
      <c r="Z399" s="184"/>
    </row>
    <row r="400" spans="25:26" x14ac:dyDescent="0.2">
      <c r="Y400" s="184"/>
      <c r="Z400" s="184"/>
    </row>
    <row r="401" spans="25:26" x14ac:dyDescent="0.2">
      <c r="Y401" s="184"/>
      <c r="Z401" s="184"/>
    </row>
    <row r="402" spans="25:26" x14ac:dyDescent="0.2">
      <c r="Y402" s="184"/>
      <c r="Z402" s="184"/>
    </row>
    <row r="403" spans="25:26" x14ac:dyDescent="0.2">
      <c r="Y403" s="184"/>
      <c r="Z403" s="184"/>
    </row>
    <row r="404" spans="25:26" x14ac:dyDescent="0.2">
      <c r="Y404" s="184"/>
      <c r="Z404" s="184"/>
    </row>
    <row r="405" spans="25:26" x14ac:dyDescent="0.2">
      <c r="Y405" s="184"/>
      <c r="Z405" s="184"/>
    </row>
    <row r="406" spans="25:26" x14ac:dyDescent="0.2">
      <c r="Y406" s="184"/>
      <c r="Z406" s="184"/>
    </row>
    <row r="407" spans="25:26" x14ac:dyDescent="0.2">
      <c r="Y407" s="184"/>
      <c r="Z407" s="184"/>
    </row>
    <row r="408" spans="25:26" x14ac:dyDescent="0.2">
      <c r="Y408" s="184"/>
      <c r="Z408" s="184"/>
    </row>
    <row r="409" spans="25:26" x14ac:dyDescent="0.2">
      <c r="Y409" s="184"/>
      <c r="Z409" s="184"/>
    </row>
    <row r="410" spans="25:26" x14ac:dyDescent="0.2">
      <c r="Y410" s="184"/>
      <c r="Z410" s="184"/>
    </row>
    <row r="411" spans="25:26" x14ac:dyDescent="0.2">
      <c r="Y411" s="184"/>
      <c r="Z411" s="184"/>
    </row>
    <row r="412" spans="25:26" x14ac:dyDescent="0.2">
      <c r="Y412" s="184"/>
      <c r="Z412" s="184"/>
    </row>
    <row r="413" spans="25:26" x14ac:dyDescent="0.2">
      <c r="Y413" s="184"/>
      <c r="Z413" s="184"/>
    </row>
    <row r="414" spans="25:26" x14ac:dyDescent="0.2">
      <c r="Y414" s="184"/>
      <c r="Z414" s="184"/>
    </row>
    <row r="415" spans="25:26" x14ac:dyDescent="0.2">
      <c r="Y415" s="184"/>
      <c r="Z415" s="184"/>
    </row>
    <row r="416" spans="25:26" x14ac:dyDescent="0.2">
      <c r="Y416" s="184"/>
      <c r="Z416" s="184"/>
    </row>
    <row r="417" spans="25:26" x14ac:dyDescent="0.2">
      <c r="Y417" s="184"/>
      <c r="Z417" s="184"/>
    </row>
    <row r="418" spans="25:26" x14ac:dyDescent="0.2">
      <c r="Y418" s="184"/>
      <c r="Z418" s="184"/>
    </row>
    <row r="419" spans="25:26" x14ac:dyDescent="0.2">
      <c r="Y419" s="184"/>
      <c r="Z419" s="184"/>
    </row>
    <row r="420" spans="25:26" x14ac:dyDescent="0.2">
      <c r="Y420" s="184"/>
      <c r="Z420" s="184"/>
    </row>
    <row r="421" spans="25:26" x14ac:dyDescent="0.2">
      <c r="Y421" s="184"/>
      <c r="Z421" s="184"/>
    </row>
    <row r="422" spans="25:26" x14ac:dyDescent="0.2">
      <c r="Y422" s="184"/>
      <c r="Z422" s="184"/>
    </row>
    <row r="423" spans="25:26" x14ac:dyDescent="0.2">
      <c r="Y423" s="184"/>
      <c r="Z423" s="184"/>
    </row>
    <row r="424" spans="25:26" x14ac:dyDescent="0.2">
      <c r="Y424" s="184"/>
      <c r="Z424" s="184"/>
    </row>
    <row r="425" spans="25:26" x14ac:dyDescent="0.2">
      <c r="Y425" s="184"/>
      <c r="Z425" s="184"/>
    </row>
    <row r="426" spans="25:26" x14ac:dyDescent="0.2">
      <c r="Y426" s="184"/>
      <c r="Z426" s="184"/>
    </row>
    <row r="427" spans="25:26" x14ac:dyDescent="0.2">
      <c r="Y427" s="184"/>
      <c r="Z427" s="184"/>
    </row>
    <row r="428" spans="25:26" x14ac:dyDescent="0.2">
      <c r="Y428" s="184"/>
      <c r="Z428" s="184"/>
    </row>
    <row r="429" spans="25:26" x14ac:dyDescent="0.2">
      <c r="Y429" s="184"/>
      <c r="Z429" s="184"/>
    </row>
    <row r="430" spans="25:26" x14ac:dyDescent="0.2">
      <c r="Y430" s="184"/>
      <c r="Z430" s="184"/>
    </row>
    <row r="431" spans="25:26" x14ac:dyDescent="0.2">
      <c r="Y431" s="184"/>
      <c r="Z431" s="184"/>
    </row>
    <row r="432" spans="25:26" x14ac:dyDescent="0.2">
      <c r="Y432" s="184"/>
      <c r="Z432" s="184"/>
    </row>
    <row r="433" spans="25:26" x14ac:dyDescent="0.2">
      <c r="Y433" s="184"/>
      <c r="Z433" s="184"/>
    </row>
    <row r="434" spans="25:26" x14ac:dyDescent="0.2">
      <c r="Y434" s="184"/>
      <c r="Z434" s="184"/>
    </row>
    <row r="435" spans="25:26" x14ac:dyDescent="0.2">
      <c r="Y435" s="184"/>
      <c r="Z435" s="184"/>
    </row>
    <row r="436" spans="25:26" x14ac:dyDescent="0.2">
      <c r="Y436" s="184"/>
      <c r="Z436" s="184"/>
    </row>
    <row r="437" spans="25:26" x14ac:dyDescent="0.2">
      <c r="Y437" s="184"/>
      <c r="Z437" s="184"/>
    </row>
    <row r="438" spans="25:26" x14ac:dyDescent="0.2">
      <c r="Y438" s="184"/>
      <c r="Z438" s="184"/>
    </row>
    <row r="439" spans="25:26" x14ac:dyDescent="0.2">
      <c r="Y439" s="184"/>
      <c r="Z439" s="184"/>
    </row>
    <row r="440" spans="25:26" x14ac:dyDescent="0.2">
      <c r="Y440" s="184"/>
      <c r="Z440" s="184"/>
    </row>
    <row r="441" spans="25:26" x14ac:dyDescent="0.2">
      <c r="Y441" s="184"/>
      <c r="Z441" s="184"/>
    </row>
    <row r="442" spans="25:26" x14ac:dyDescent="0.2">
      <c r="Y442" s="184"/>
      <c r="Z442" s="184"/>
    </row>
    <row r="443" spans="25:26" x14ac:dyDescent="0.2">
      <c r="Y443" s="184"/>
      <c r="Z443" s="184"/>
    </row>
    <row r="444" spans="25:26" x14ac:dyDescent="0.2">
      <c r="Y444" s="184"/>
      <c r="Z444" s="184"/>
    </row>
    <row r="445" spans="25:26" x14ac:dyDescent="0.2">
      <c r="Y445" s="184"/>
      <c r="Z445" s="184"/>
    </row>
    <row r="446" spans="25:26" x14ac:dyDescent="0.2">
      <c r="Y446" s="184"/>
      <c r="Z446" s="184"/>
    </row>
    <row r="447" spans="25:26" x14ac:dyDescent="0.2">
      <c r="Y447" s="184"/>
      <c r="Z447" s="184"/>
    </row>
    <row r="448" spans="25:26" x14ac:dyDescent="0.2">
      <c r="Y448" s="184"/>
      <c r="Z448" s="184"/>
    </row>
    <row r="449" spans="25:26" x14ac:dyDescent="0.2">
      <c r="Y449" s="184"/>
      <c r="Z449" s="184"/>
    </row>
    <row r="450" spans="25:26" x14ac:dyDescent="0.2">
      <c r="Y450" s="184"/>
      <c r="Z450" s="184"/>
    </row>
    <row r="451" spans="25:26" x14ac:dyDescent="0.2">
      <c r="Y451" s="184"/>
      <c r="Z451" s="184"/>
    </row>
    <row r="452" spans="25:26" x14ac:dyDescent="0.2">
      <c r="Y452" s="184"/>
      <c r="Z452" s="184"/>
    </row>
    <row r="453" spans="25:26" x14ac:dyDescent="0.2">
      <c r="Y453" s="184"/>
      <c r="Z453" s="184"/>
    </row>
    <row r="454" spans="25:26" x14ac:dyDescent="0.2">
      <c r="Y454" s="184"/>
      <c r="Z454" s="184"/>
    </row>
    <row r="455" spans="25:26" x14ac:dyDescent="0.2">
      <c r="Y455" s="184"/>
      <c r="Z455" s="184"/>
    </row>
    <row r="456" spans="25:26" x14ac:dyDescent="0.2">
      <c r="Y456" s="184"/>
      <c r="Z456" s="184"/>
    </row>
    <row r="457" spans="25:26" x14ac:dyDescent="0.2">
      <c r="Y457" s="184"/>
      <c r="Z457" s="184"/>
    </row>
    <row r="458" spans="25:26" x14ac:dyDescent="0.2">
      <c r="Y458" s="184"/>
      <c r="Z458" s="184"/>
    </row>
    <row r="459" spans="25:26" x14ac:dyDescent="0.2">
      <c r="Y459" s="184"/>
      <c r="Z459" s="184"/>
    </row>
    <row r="460" spans="25:26" x14ac:dyDescent="0.2">
      <c r="Y460" s="184"/>
      <c r="Z460" s="184"/>
    </row>
    <row r="461" spans="25:26" x14ac:dyDescent="0.2">
      <c r="Y461" s="184"/>
      <c r="Z461" s="184"/>
    </row>
    <row r="462" spans="25:26" x14ac:dyDescent="0.2">
      <c r="Y462" s="184"/>
      <c r="Z462" s="184"/>
    </row>
    <row r="463" spans="25:26" x14ac:dyDescent="0.2">
      <c r="Y463" s="184"/>
      <c r="Z463" s="184"/>
    </row>
    <row r="464" spans="25:26" x14ac:dyDescent="0.2">
      <c r="Y464" s="184"/>
      <c r="Z464" s="184"/>
    </row>
    <row r="465" spans="25:26" x14ac:dyDescent="0.2">
      <c r="Y465" s="184"/>
      <c r="Z465" s="184"/>
    </row>
    <row r="466" spans="25:26" x14ac:dyDescent="0.2">
      <c r="Y466" s="184"/>
      <c r="Z466" s="184"/>
    </row>
    <row r="467" spans="25:26" x14ac:dyDescent="0.2">
      <c r="Y467" s="184"/>
      <c r="Z467" s="184"/>
    </row>
    <row r="468" spans="25:26" x14ac:dyDescent="0.2">
      <c r="Y468" s="184"/>
      <c r="Z468" s="184"/>
    </row>
    <row r="469" spans="25:26" x14ac:dyDescent="0.2">
      <c r="Y469" s="184"/>
      <c r="Z469" s="184"/>
    </row>
    <row r="470" spans="25:26" x14ac:dyDescent="0.2">
      <c r="Y470" s="184"/>
      <c r="Z470" s="184"/>
    </row>
    <row r="471" spans="25:26" x14ac:dyDescent="0.2">
      <c r="Y471" s="184"/>
      <c r="Z471" s="184"/>
    </row>
    <row r="472" spans="25:26" x14ac:dyDescent="0.2">
      <c r="Y472" s="184"/>
      <c r="Z472" s="184"/>
    </row>
    <row r="473" spans="25:26" x14ac:dyDescent="0.2">
      <c r="Y473" s="184"/>
      <c r="Z473" s="184"/>
    </row>
    <row r="474" spans="25:26" x14ac:dyDescent="0.2">
      <c r="Y474" s="184"/>
      <c r="Z474" s="184"/>
    </row>
    <row r="475" spans="25:26" x14ac:dyDescent="0.2">
      <c r="Y475" s="184"/>
      <c r="Z475" s="184"/>
    </row>
    <row r="476" spans="25:26" x14ac:dyDescent="0.2">
      <c r="Y476" s="184"/>
      <c r="Z476" s="184"/>
    </row>
    <row r="477" spans="25:26" x14ac:dyDescent="0.2">
      <c r="Y477" s="184"/>
      <c r="Z477" s="184"/>
    </row>
    <row r="478" spans="25:26" x14ac:dyDescent="0.2">
      <c r="Y478" s="184"/>
      <c r="Z478" s="184"/>
    </row>
    <row r="479" spans="25:26" x14ac:dyDescent="0.2">
      <c r="Y479" s="184"/>
      <c r="Z479" s="184"/>
    </row>
    <row r="480" spans="25:26" x14ac:dyDescent="0.2">
      <c r="Y480" s="184"/>
      <c r="Z480" s="184"/>
    </row>
    <row r="481" spans="25:26" x14ac:dyDescent="0.2">
      <c r="Y481" s="184"/>
      <c r="Z481" s="184"/>
    </row>
    <row r="482" spans="25:26" x14ac:dyDescent="0.2">
      <c r="Y482" s="184"/>
      <c r="Z482" s="184"/>
    </row>
    <row r="483" spans="25:26" x14ac:dyDescent="0.2">
      <c r="Y483" s="184"/>
      <c r="Z483" s="184"/>
    </row>
    <row r="484" spans="25:26" x14ac:dyDescent="0.2">
      <c r="Y484" s="184"/>
      <c r="Z484" s="184"/>
    </row>
    <row r="485" spans="25:26" x14ac:dyDescent="0.2">
      <c r="Y485" s="184"/>
      <c r="Z485" s="184"/>
    </row>
    <row r="486" spans="25:26" x14ac:dyDescent="0.2">
      <c r="Y486" s="184"/>
      <c r="Z486" s="184"/>
    </row>
    <row r="487" spans="25:26" x14ac:dyDescent="0.2">
      <c r="Y487" s="184"/>
      <c r="Z487" s="184"/>
    </row>
    <row r="488" spans="25:26" x14ac:dyDescent="0.2">
      <c r="Y488" s="184"/>
      <c r="Z488" s="184"/>
    </row>
    <row r="489" spans="25:26" x14ac:dyDescent="0.2">
      <c r="Y489" s="184"/>
      <c r="Z489" s="184"/>
    </row>
    <row r="490" spans="25:26" x14ac:dyDescent="0.2">
      <c r="Y490" s="184"/>
      <c r="Z490" s="184"/>
    </row>
    <row r="491" spans="25:26" x14ac:dyDescent="0.2">
      <c r="Y491" s="184"/>
      <c r="Z491" s="184"/>
    </row>
    <row r="492" spans="25:26" x14ac:dyDescent="0.2">
      <c r="Y492" s="184"/>
      <c r="Z492" s="184"/>
    </row>
    <row r="493" spans="25:26" x14ac:dyDescent="0.2">
      <c r="Y493" s="184"/>
      <c r="Z493" s="184"/>
    </row>
    <row r="494" spans="25:26" x14ac:dyDescent="0.2">
      <c r="Y494" s="184"/>
      <c r="Z494" s="184"/>
    </row>
    <row r="495" spans="25:26" x14ac:dyDescent="0.2">
      <c r="Y495" s="184"/>
      <c r="Z495" s="184"/>
    </row>
    <row r="496" spans="25:26" x14ac:dyDescent="0.2">
      <c r="Y496" s="184"/>
      <c r="Z496" s="184"/>
    </row>
    <row r="497" spans="25:26" x14ac:dyDescent="0.2">
      <c r="Y497" s="184"/>
      <c r="Z497" s="184"/>
    </row>
    <row r="498" spans="25:26" x14ac:dyDescent="0.2">
      <c r="Y498" s="184"/>
      <c r="Z498" s="184"/>
    </row>
    <row r="499" spans="25:26" x14ac:dyDescent="0.2">
      <c r="Y499" s="184"/>
      <c r="Z499" s="184"/>
    </row>
    <row r="500" spans="25:26" x14ac:dyDescent="0.2">
      <c r="Y500" s="184"/>
      <c r="Z500" s="184"/>
    </row>
    <row r="501" spans="25:26" x14ac:dyDescent="0.2">
      <c r="Y501" s="184"/>
      <c r="Z501" s="184"/>
    </row>
    <row r="502" spans="25:26" x14ac:dyDescent="0.2">
      <c r="Y502" s="184"/>
      <c r="Z502" s="184"/>
    </row>
    <row r="503" spans="25:26" x14ac:dyDescent="0.2">
      <c r="Y503" s="184"/>
      <c r="Z503" s="184"/>
    </row>
    <row r="504" spans="25:26" x14ac:dyDescent="0.2">
      <c r="Y504" s="184"/>
      <c r="Z504" s="184"/>
    </row>
    <row r="505" spans="25:26" x14ac:dyDescent="0.2">
      <c r="Y505" s="184"/>
      <c r="Z505" s="184"/>
    </row>
    <row r="506" spans="25:26" x14ac:dyDescent="0.2">
      <c r="Y506" s="184"/>
      <c r="Z506" s="184"/>
    </row>
    <row r="507" spans="25:26" x14ac:dyDescent="0.2">
      <c r="Y507" s="184"/>
      <c r="Z507" s="184"/>
    </row>
    <row r="508" spans="25:26" x14ac:dyDescent="0.2">
      <c r="Y508" s="184"/>
      <c r="Z508" s="184"/>
    </row>
    <row r="509" spans="25:26" x14ac:dyDescent="0.2">
      <c r="Y509" s="184"/>
      <c r="Z509" s="184"/>
    </row>
    <row r="510" spans="25:26" x14ac:dyDescent="0.2">
      <c r="Y510" s="184"/>
      <c r="Z510" s="184"/>
    </row>
    <row r="511" spans="25:26" x14ac:dyDescent="0.2">
      <c r="Y511" s="184"/>
      <c r="Z511" s="184"/>
    </row>
    <row r="512" spans="25:26" x14ac:dyDescent="0.2">
      <c r="Y512" s="184"/>
      <c r="Z512" s="184"/>
    </row>
    <row r="513" spans="25:26" x14ac:dyDescent="0.2">
      <c r="Y513" s="184"/>
      <c r="Z513" s="184"/>
    </row>
    <row r="514" spans="25:26" x14ac:dyDescent="0.2">
      <c r="Y514" s="184"/>
      <c r="Z514" s="184"/>
    </row>
    <row r="515" spans="25:26" x14ac:dyDescent="0.2">
      <c r="Y515" s="184"/>
      <c r="Z515" s="184"/>
    </row>
    <row r="516" spans="25:26" x14ac:dyDescent="0.2">
      <c r="Y516" s="184"/>
      <c r="Z516" s="184"/>
    </row>
    <row r="517" spans="25:26" x14ac:dyDescent="0.2">
      <c r="Y517" s="184"/>
      <c r="Z517" s="184"/>
    </row>
    <row r="518" spans="25:26" x14ac:dyDescent="0.2">
      <c r="Y518" s="184"/>
      <c r="Z518" s="184"/>
    </row>
    <row r="519" spans="25:26" x14ac:dyDescent="0.2">
      <c r="Y519" s="184"/>
      <c r="Z519" s="184"/>
    </row>
    <row r="520" spans="25:26" x14ac:dyDescent="0.2">
      <c r="Y520" s="184"/>
      <c r="Z520" s="184"/>
    </row>
    <row r="521" spans="25:26" x14ac:dyDescent="0.2">
      <c r="Y521" s="184"/>
      <c r="Z521" s="184"/>
    </row>
    <row r="522" spans="25:26" x14ac:dyDescent="0.2">
      <c r="Y522" s="184"/>
      <c r="Z522" s="184"/>
    </row>
    <row r="523" spans="25:26" x14ac:dyDescent="0.2">
      <c r="Y523" s="184"/>
      <c r="Z523" s="184"/>
    </row>
    <row r="524" spans="25:26" x14ac:dyDescent="0.2">
      <c r="Y524" s="184"/>
      <c r="Z524" s="184"/>
    </row>
    <row r="525" spans="25:26" x14ac:dyDescent="0.2">
      <c r="Y525" s="184"/>
      <c r="Z525" s="184"/>
    </row>
    <row r="526" spans="25:26" x14ac:dyDescent="0.2">
      <c r="Y526" s="184"/>
      <c r="Z526" s="184"/>
    </row>
    <row r="527" spans="25:26" x14ac:dyDescent="0.2">
      <c r="Y527" s="184"/>
      <c r="Z527" s="184"/>
    </row>
    <row r="528" spans="25:26" x14ac:dyDescent="0.2">
      <c r="Y528" s="184"/>
      <c r="Z528" s="184"/>
    </row>
    <row r="529" spans="25:26" x14ac:dyDescent="0.2">
      <c r="Y529" s="184"/>
      <c r="Z529" s="184"/>
    </row>
    <row r="530" spans="25:26" x14ac:dyDescent="0.2">
      <c r="Y530" s="184"/>
      <c r="Z530" s="184"/>
    </row>
    <row r="531" spans="25:26" x14ac:dyDescent="0.2">
      <c r="Y531" s="184"/>
      <c r="Z531" s="184"/>
    </row>
    <row r="532" spans="25:26" x14ac:dyDescent="0.2">
      <c r="Y532" s="184"/>
      <c r="Z532" s="184"/>
    </row>
    <row r="533" spans="25:26" x14ac:dyDescent="0.2">
      <c r="Y533" s="184"/>
      <c r="Z533" s="184"/>
    </row>
    <row r="534" spans="25:26" x14ac:dyDescent="0.2">
      <c r="Y534" s="184"/>
      <c r="Z534" s="184"/>
    </row>
    <row r="535" spans="25:26" x14ac:dyDescent="0.2">
      <c r="Y535" s="184"/>
      <c r="Z535" s="184"/>
    </row>
    <row r="536" spans="25:26" x14ac:dyDescent="0.2">
      <c r="Y536" s="184"/>
      <c r="Z536" s="184"/>
    </row>
    <row r="537" spans="25:26" x14ac:dyDescent="0.2">
      <c r="Y537" s="184"/>
      <c r="Z537" s="184"/>
    </row>
    <row r="538" spans="25:26" x14ac:dyDescent="0.2">
      <c r="Y538" s="184"/>
      <c r="Z538" s="184"/>
    </row>
    <row r="539" spans="25:26" x14ac:dyDescent="0.2">
      <c r="Y539" s="184"/>
      <c r="Z539" s="184"/>
    </row>
    <row r="540" spans="25:26" x14ac:dyDescent="0.2">
      <c r="Y540" s="184"/>
      <c r="Z540" s="184"/>
    </row>
    <row r="541" spans="25:26" x14ac:dyDescent="0.2">
      <c r="Y541" s="184"/>
      <c r="Z541" s="184"/>
    </row>
    <row r="542" spans="25:26" x14ac:dyDescent="0.2">
      <c r="Y542" s="184"/>
      <c r="Z542" s="184"/>
    </row>
    <row r="543" spans="25:26" x14ac:dyDescent="0.2">
      <c r="Y543" s="184"/>
      <c r="Z543" s="184"/>
    </row>
    <row r="544" spans="25:26" x14ac:dyDescent="0.2">
      <c r="Y544" s="184"/>
      <c r="Z544" s="184"/>
    </row>
    <row r="545" spans="25:26" x14ac:dyDescent="0.2">
      <c r="Y545" s="184"/>
      <c r="Z545" s="184"/>
    </row>
    <row r="546" spans="25:26" x14ac:dyDescent="0.2">
      <c r="Y546" s="184"/>
      <c r="Z546" s="184"/>
    </row>
    <row r="547" spans="25:26" x14ac:dyDescent="0.2">
      <c r="Y547" s="184"/>
      <c r="Z547" s="184"/>
    </row>
    <row r="548" spans="25:26" x14ac:dyDescent="0.2">
      <c r="Y548" s="184"/>
      <c r="Z548" s="184"/>
    </row>
    <row r="549" spans="25:26" x14ac:dyDescent="0.2">
      <c r="Y549" s="184"/>
      <c r="Z549" s="184"/>
    </row>
    <row r="550" spans="25:26" x14ac:dyDescent="0.2">
      <c r="Y550" s="184"/>
      <c r="Z550" s="184"/>
    </row>
    <row r="551" spans="25:26" x14ac:dyDescent="0.2">
      <c r="Y551" s="184"/>
      <c r="Z551" s="184"/>
    </row>
    <row r="552" spans="25:26" x14ac:dyDescent="0.2">
      <c r="Y552" s="184"/>
      <c r="Z552" s="184"/>
    </row>
    <row r="553" spans="25:26" x14ac:dyDescent="0.2">
      <c r="Y553" s="184"/>
      <c r="Z553" s="184"/>
    </row>
    <row r="554" spans="25:26" x14ac:dyDescent="0.2">
      <c r="Y554" s="184"/>
      <c r="Z554" s="184"/>
    </row>
    <row r="555" spans="25:26" x14ac:dyDescent="0.2">
      <c r="Y555" s="184"/>
      <c r="Z555" s="184"/>
    </row>
    <row r="556" spans="25:26" x14ac:dyDescent="0.2">
      <c r="Y556" s="184"/>
      <c r="Z556" s="184"/>
    </row>
    <row r="557" spans="25:26" x14ac:dyDescent="0.2">
      <c r="Y557" s="184"/>
      <c r="Z557" s="184"/>
    </row>
    <row r="558" spans="25:26" x14ac:dyDescent="0.2">
      <c r="Y558" s="184"/>
      <c r="Z558" s="184"/>
    </row>
    <row r="559" spans="25:26" x14ac:dyDescent="0.2">
      <c r="Y559" s="184"/>
      <c r="Z559" s="184"/>
    </row>
    <row r="560" spans="25:26" x14ac:dyDescent="0.2">
      <c r="Y560" s="184"/>
      <c r="Z560" s="184"/>
    </row>
    <row r="561" spans="25:26" x14ac:dyDescent="0.2">
      <c r="Y561" s="184"/>
      <c r="Z561" s="184"/>
    </row>
    <row r="562" spans="25:26" x14ac:dyDescent="0.2">
      <c r="Y562" s="184"/>
      <c r="Z562" s="184"/>
    </row>
    <row r="563" spans="25:26" x14ac:dyDescent="0.2">
      <c r="Y563" s="184"/>
      <c r="Z563" s="184"/>
    </row>
    <row r="564" spans="25:26" x14ac:dyDescent="0.2">
      <c r="Y564" s="184"/>
      <c r="Z564" s="184"/>
    </row>
    <row r="565" spans="25:26" x14ac:dyDescent="0.2">
      <c r="Y565" s="184"/>
      <c r="Z565" s="184"/>
    </row>
    <row r="566" spans="25:26" x14ac:dyDescent="0.2">
      <c r="Y566" s="184"/>
      <c r="Z566" s="184"/>
    </row>
    <row r="567" spans="25:26" x14ac:dyDescent="0.2">
      <c r="Y567" s="184"/>
      <c r="Z567" s="184"/>
    </row>
    <row r="568" spans="25:26" x14ac:dyDescent="0.2">
      <c r="Y568" s="184"/>
      <c r="Z568" s="184"/>
    </row>
    <row r="569" spans="25:26" x14ac:dyDescent="0.2">
      <c r="Y569" s="184"/>
      <c r="Z569" s="184"/>
    </row>
    <row r="570" spans="25:26" x14ac:dyDescent="0.2">
      <c r="Y570" s="184"/>
      <c r="Z570" s="184"/>
    </row>
    <row r="571" spans="25:26" x14ac:dyDescent="0.2">
      <c r="Y571" s="184"/>
      <c r="Z571" s="184"/>
    </row>
    <row r="572" spans="25:26" x14ac:dyDescent="0.2">
      <c r="Y572" s="184"/>
      <c r="Z572" s="184"/>
    </row>
    <row r="573" spans="25:26" x14ac:dyDescent="0.2">
      <c r="Y573" s="184"/>
      <c r="Z573" s="184"/>
    </row>
    <row r="574" spans="25:26" x14ac:dyDescent="0.2">
      <c r="Y574" s="184"/>
      <c r="Z574" s="184"/>
    </row>
    <row r="575" spans="25:26" x14ac:dyDescent="0.2">
      <c r="Y575" s="184"/>
      <c r="Z575" s="184"/>
    </row>
    <row r="576" spans="25:26" x14ac:dyDescent="0.2">
      <c r="Y576" s="184"/>
      <c r="Z576" s="184"/>
    </row>
    <row r="577" spans="25:26" x14ac:dyDescent="0.2">
      <c r="Y577" s="184"/>
      <c r="Z577" s="184"/>
    </row>
    <row r="578" spans="25:26" x14ac:dyDescent="0.2">
      <c r="Y578" s="184"/>
      <c r="Z578" s="184"/>
    </row>
    <row r="579" spans="25:26" x14ac:dyDescent="0.2">
      <c r="Y579" s="184"/>
      <c r="Z579" s="184"/>
    </row>
    <row r="580" spans="25:26" x14ac:dyDescent="0.2">
      <c r="Y580" s="184"/>
      <c r="Z580" s="184"/>
    </row>
    <row r="581" spans="25:26" x14ac:dyDescent="0.2">
      <c r="Y581" s="184"/>
      <c r="Z581" s="184"/>
    </row>
    <row r="582" spans="25:26" x14ac:dyDescent="0.2">
      <c r="Y582" s="184"/>
      <c r="Z582" s="184"/>
    </row>
    <row r="583" spans="25:26" x14ac:dyDescent="0.2">
      <c r="Y583" s="184"/>
      <c r="Z583" s="184"/>
    </row>
    <row r="584" spans="25:26" x14ac:dyDescent="0.2">
      <c r="Y584" s="184"/>
      <c r="Z584" s="184"/>
    </row>
    <row r="585" spans="25:26" x14ac:dyDescent="0.2">
      <c r="Y585" s="184"/>
      <c r="Z585" s="184"/>
    </row>
    <row r="586" spans="25:26" x14ac:dyDescent="0.2">
      <c r="Y586" s="184"/>
      <c r="Z586" s="184"/>
    </row>
    <row r="587" spans="25:26" x14ac:dyDescent="0.2">
      <c r="Y587" s="184"/>
      <c r="Z587" s="184"/>
    </row>
    <row r="588" spans="25:26" x14ac:dyDescent="0.2">
      <c r="Y588" s="184"/>
      <c r="Z588" s="184"/>
    </row>
    <row r="589" spans="25:26" x14ac:dyDescent="0.2">
      <c r="Y589" s="184"/>
      <c r="Z589" s="184"/>
    </row>
    <row r="590" spans="25:26" x14ac:dyDescent="0.2">
      <c r="Y590" s="184"/>
      <c r="Z590" s="184"/>
    </row>
    <row r="591" spans="25:26" x14ac:dyDescent="0.2">
      <c r="Y591" s="184"/>
      <c r="Z591" s="184"/>
    </row>
    <row r="592" spans="25:26" x14ac:dyDescent="0.2">
      <c r="Y592" s="184"/>
      <c r="Z592" s="184"/>
    </row>
    <row r="593" spans="25:26" x14ac:dyDescent="0.2">
      <c r="Y593" s="184"/>
      <c r="Z593" s="184"/>
    </row>
    <row r="594" spans="25:26" x14ac:dyDescent="0.2">
      <c r="Y594" s="184"/>
      <c r="Z594" s="184"/>
    </row>
    <row r="595" spans="25:26" x14ac:dyDescent="0.2">
      <c r="Y595" s="184"/>
      <c r="Z595" s="184"/>
    </row>
    <row r="596" spans="25:26" x14ac:dyDescent="0.2">
      <c r="Y596" s="184"/>
      <c r="Z596" s="184"/>
    </row>
    <row r="597" spans="25:26" x14ac:dyDescent="0.2">
      <c r="Y597" s="184"/>
      <c r="Z597" s="184"/>
    </row>
    <row r="598" spans="25:26" x14ac:dyDescent="0.2">
      <c r="Y598" s="184"/>
      <c r="Z598" s="184"/>
    </row>
    <row r="599" spans="25:26" x14ac:dyDescent="0.2">
      <c r="Y599" s="184"/>
      <c r="Z599" s="184"/>
    </row>
    <row r="600" spans="25:26" x14ac:dyDescent="0.2">
      <c r="Y600" s="184"/>
      <c r="Z600" s="184"/>
    </row>
    <row r="601" spans="25:26" x14ac:dyDescent="0.2">
      <c r="Y601" s="184"/>
      <c r="Z601" s="184"/>
    </row>
    <row r="602" spans="25:26" x14ac:dyDescent="0.2">
      <c r="Y602" s="184"/>
      <c r="Z602" s="184"/>
    </row>
    <row r="603" spans="25:26" x14ac:dyDescent="0.2">
      <c r="Y603" s="184"/>
      <c r="Z603" s="184"/>
    </row>
    <row r="604" spans="25:26" x14ac:dyDescent="0.2">
      <c r="Y604" s="184"/>
      <c r="Z604" s="184"/>
    </row>
    <row r="605" spans="25:26" x14ac:dyDescent="0.2">
      <c r="Y605" s="184"/>
      <c r="Z605" s="184"/>
    </row>
    <row r="606" spans="25:26" x14ac:dyDescent="0.2">
      <c r="Y606" s="184"/>
      <c r="Z606" s="184"/>
    </row>
    <row r="607" spans="25:26" x14ac:dyDescent="0.2">
      <c r="Y607" s="184"/>
      <c r="Z607" s="184"/>
    </row>
    <row r="608" spans="25:26" x14ac:dyDescent="0.2">
      <c r="Y608" s="184"/>
      <c r="Z608" s="184"/>
    </row>
    <row r="609" spans="25:26" x14ac:dyDescent="0.2">
      <c r="Y609" s="184"/>
      <c r="Z609" s="184"/>
    </row>
    <row r="610" spans="25:26" x14ac:dyDescent="0.2">
      <c r="Y610" s="184"/>
      <c r="Z610" s="184"/>
    </row>
    <row r="611" spans="25:26" x14ac:dyDescent="0.2">
      <c r="Y611" s="184"/>
      <c r="Z611" s="184"/>
    </row>
    <row r="612" spans="25:26" x14ac:dyDescent="0.2">
      <c r="Y612" s="184"/>
      <c r="Z612" s="184"/>
    </row>
    <row r="613" spans="25:26" x14ac:dyDescent="0.2">
      <c r="Y613" s="184"/>
      <c r="Z613" s="184"/>
    </row>
    <row r="614" spans="25:26" x14ac:dyDescent="0.2">
      <c r="Y614" s="184"/>
      <c r="Z614" s="184"/>
    </row>
    <row r="615" spans="25:26" x14ac:dyDescent="0.2">
      <c r="Y615" s="184"/>
      <c r="Z615" s="184"/>
    </row>
    <row r="616" spans="25:26" x14ac:dyDescent="0.2">
      <c r="Y616" s="184"/>
      <c r="Z616" s="184"/>
    </row>
    <row r="617" spans="25:26" x14ac:dyDescent="0.2">
      <c r="Y617" s="184"/>
      <c r="Z617" s="184"/>
    </row>
    <row r="618" spans="25:26" x14ac:dyDescent="0.2">
      <c r="Y618" s="184"/>
      <c r="Z618" s="184"/>
    </row>
    <row r="619" spans="25:26" x14ac:dyDescent="0.2">
      <c r="Y619" s="184"/>
      <c r="Z619" s="184"/>
    </row>
    <row r="620" spans="25:26" x14ac:dyDescent="0.2">
      <c r="Y620" s="184"/>
      <c r="Z620" s="184"/>
    </row>
    <row r="621" spans="25:26" x14ac:dyDescent="0.2">
      <c r="Y621" s="184"/>
      <c r="Z621" s="184"/>
    </row>
    <row r="622" spans="25:26" x14ac:dyDescent="0.2">
      <c r="Y622" s="184"/>
      <c r="Z622" s="184"/>
    </row>
    <row r="623" spans="25:26" x14ac:dyDescent="0.2">
      <c r="Y623" s="184"/>
      <c r="Z623" s="184"/>
    </row>
    <row r="624" spans="25:26" x14ac:dyDescent="0.2">
      <c r="Y624" s="184"/>
      <c r="Z624" s="184"/>
    </row>
    <row r="625" spans="25:26" x14ac:dyDescent="0.2">
      <c r="Y625" s="184"/>
      <c r="Z625" s="184"/>
    </row>
    <row r="626" spans="25:26" x14ac:dyDescent="0.2">
      <c r="Y626" s="184"/>
      <c r="Z626" s="184"/>
    </row>
    <row r="627" spans="25:26" x14ac:dyDescent="0.2">
      <c r="Y627" s="184"/>
      <c r="Z627" s="184"/>
    </row>
    <row r="628" spans="25:26" x14ac:dyDescent="0.2">
      <c r="Y628" s="184"/>
      <c r="Z628" s="184"/>
    </row>
    <row r="629" spans="25:26" x14ac:dyDescent="0.2">
      <c r="Y629" s="184"/>
      <c r="Z629" s="184"/>
    </row>
    <row r="630" spans="25:26" x14ac:dyDescent="0.2">
      <c r="Y630" s="184"/>
      <c r="Z630" s="184"/>
    </row>
    <row r="631" spans="25:26" x14ac:dyDescent="0.2">
      <c r="Y631" s="184"/>
      <c r="Z631" s="184"/>
    </row>
    <row r="632" spans="25:26" x14ac:dyDescent="0.2">
      <c r="Y632" s="184"/>
      <c r="Z632" s="184"/>
    </row>
    <row r="633" spans="25:26" x14ac:dyDescent="0.2">
      <c r="Y633" s="184"/>
      <c r="Z633" s="184"/>
    </row>
    <row r="634" spans="25:26" x14ac:dyDescent="0.2">
      <c r="Y634" s="184"/>
      <c r="Z634" s="184"/>
    </row>
    <row r="635" spans="25:26" x14ac:dyDescent="0.2">
      <c r="Y635" s="184"/>
      <c r="Z635" s="184"/>
    </row>
    <row r="636" spans="25:26" x14ac:dyDescent="0.2">
      <c r="Y636" s="184"/>
      <c r="Z636" s="184"/>
    </row>
    <row r="637" spans="25:26" x14ac:dyDescent="0.2">
      <c r="Y637" s="184"/>
      <c r="Z637" s="184"/>
    </row>
    <row r="638" spans="25:26" x14ac:dyDescent="0.2">
      <c r="Y638" s="184"/>
      <c r="Z638" s="184"/>
    </row>
    <row r="639" spans="25:26" x14ac:dyDescent="0.2">
      <c r="Y639" s="184"/>
      <c r="Z639" s="184"/>
    </row>
    <row r="640" spans="25:26" x14ac:dyDescent="0.2">
      <c r="Y640" s="184"/>
      <c r="Z640" s="184"/>
    </row>
    <row r="641" spans="25:26" x14ac:dyDescent="0.2">
      <c r="Y641" s="184"/>
      <c r="Z641" s="184"/>
    </row>
    <row r="642" spans="25:26" x14ac:dyDescent="0.2">
      <c r="Y642" s="184"/>
      <c r="Z642" s="184"/>
    </row>
    <row r="643" spans="25:26" x14ac:dyDescent="0.2">
      <c r="Y643" s="184"/>
      <c r="Z643" s="184"/>
    </row>
    <row r="644" spans="25:26" x14ac:dyDescent="0.2">
      <c r="Y644" s="184"/>
      <c r="Z644" s="184"/>
    </row>
    <row r="645" spans="25:26" x14ac:dyDescent="0.2">
      <c r="Y645" s="184"/>
      <c r="Z645" s="184"/>
    </row>
    <row r="646" spans="25:26" x14ac:dyDescent="0.2">
      <c r="Y646" s="184"/>
      <c r="Z646" s="184"/>
    </row>
    <row r="647" spans="25:26" x14ac:dyDescent="0.2">
      <c r="Y647" s="184"/>
      <c r="Z647" s="184"/>
    </row>
    <row r="648" spans="25:26" x14ac:dyDescent="0.2">
      <c r="Y648" s="184"/>
      <c r="Z648" s="184"/>
    </row>
    <row r="649" spans="25:26" x14ac:dyDescent="0.2">
      <c r="Y649" s="184"/>
      <c r="Z649" s="184"/>
    </row>
    <row r="650" spans="25:26" x14ac:dyDescent="0.2">
      <c r="Y650" s="184"/>
      <c r="Z650" s="184"/>
    </row>
    <row r="651" spans="25:26" x14ac:dyDescent="0.2">
      <c r="Y651" s="184"/>
      <c r="Z651" s="184"/>
    </row>
    <row r="652" spans="25:26" x14ac:dyDescent="0.2">
      <c r="Y652" s="184"/>
      <c r="Z652" s="184"/>
    </row>
    <row r="653" spans="25:26" x14ac:dyDescent="0.2">
      <c r="Y653" s="184"/>
      <c r="Z653" s="184"/>
    </row>
    <row r="654" spans="25:26" x14ac:dyDescent="0.2">
      <c r="Y654" s="184"/>
      <c r="Z654" s="184"/>
    </row>
    <row r="655" spans="25:26" x14ac:dyDescent="0.2">
      <c r="Y655" s="184"/>
      <c r="Z655" s="184"/>
    </row>
    <row r="656" spans="25:26" x14ac:dyDescent="0.2">
      <c r="Y656" s="184"/>
      <c r="Z656" s="184"/>
    </row>
    <row r="657" spans="25:26" x14ac:dyDescent="0.2">
      <c r="Y657" s="184"/>
      <c r="Z657" s="184"/>
    </row>
    <row r="658" spans="25:26" x14ac:dyDescent="0.2">
      <c r="Y658" s="184"/>
      <c r="Z658" s="184"/>
    </row>
    <row r="659" spans="25:26" x14ac:dyDescent="0.2">
      <c r="Y659" s="184"/>
      <c r="Z659" s="184"/>
    </row>
    <row r="660" spans="25:26" x14ac:dyDescent="0.2">
      <c r="Y660" s="184"/>
      <c r="Z660" s="184"/>
    </row>
    <row r="661" spans="25:26" x14ac:dyDescent="0.2">
      <c r="Y661" s="184"/>
      <c r="Z661" s="184"/>
    </row>
    <row r="662" spans="25:26" x14ac:dyDescent="0.2">
      <c r="Y662" s="184"/>
      <c r="Z662" s="184"/>
    </row>
    <row r="663" spans="25:26" x14ac:dyDescent="0.2">
      <c r="Y663" s="184"/>
      <c r="Z663" s="184"/>
    </row>
    <row r="664" spans="25:26" x14ac:dyDescent="0.2">
      <c r="Y664" s="184"/>
      <c r="Z664" s="184"/>
    </row>
    <row r="665" spans="25:26" x14ac:dyDescent="0.2">
      <c r="Y665" s="184"/>
      <c r="Z665" s="184"/>
    </row>
    <row r="666" spans="25:26" x14ac:dyDescent="0.2">
      <c r="Y666" s="184"/>
      <c r="Z666" s="184"/>
    </row>
    <row r="667" spans="25:26" x14ac:dyDescent="0.2">
      <c r="Y667" s="184"/>
      <c r="Z667" s="184"/>
    </row>
    <row r="668" spans="25:26" x14ac:dyDescent="0.2">
      <c r="Y668" s="184"/>
      <c r="Z668" s="184"/>
    </row>
    <row r="669" spans="25:26" x14ac:dyDescent="0.2">
      <c r="Y669" s="184"/>
      <c r="Z669" s="184"/>
    </row>
    <row r="670" spans="25:26" x14ac:dyDescent="0.2">
      <c r="Y670" s="184"/>
      <c r="Z670" s="184"/>
    </row>
    <row r="671" spans="25:26" x14ac:dyDescent="0.2">
      <c r="Y671" s="184"/>
      <c r="Z671" s="184"/>
    </row>
    <row r="672" spans="25:26" x14ac:dyDescent="0.2">
      <c r="Y672" s="184"/>
      <c r="Z672" s="184"/>
    </row>
    <row r="673" spans="25:26" x14ac:dyDescent="0.2">
      <c r="Y673" s="184"/>
      <c r="Z673" s="184"/>
    </row>
    <row r="674" spans="25:26" x14ac:dyDescent="0.2">
      <c r="Y674" s="184"/>
      <c r="Z674" s="184"/>
    </row>
    <row r="675" spans="25:26" x14ac:dyDescent="0.2">
      <c r="Y675" s="184"/>
      <c r="Z675" s="184"/>
    </row>
    <row r="676" spans="25:26" x14ac:dyDescent="0.2">
      <c r="Y676" s="184"/>
      <c r="Z676" s="184"/>
    </row>
    <row r="677" spans="25:26" x14ac:dyDescent="0.2">
      <c r="Y677" s="184"/>
      <c r="Z677" s="184"/>
    </row>
    <row r="678" spans="25:26" x14ac:dyDescent="0.2">
      <c r="Y678" s="184"/>
      <c r="Z678" s="184"/>
    </row>
    <row r="679" spans="25:26" x14ac:dyDescent="0.2">
      <c r="Y679" s="184"/>
      <c r="Z679" s="184"/>
    </row>
    <row r="680" spans="25:26" x14ac:dyDescent="0.2">
      <c r="Y680" s="184"/>
      <c r="Z680" s="184"/>
    </row>
    <row r="681" spans="25:26" x14ac:dyDescent="0.2">
      <c r="Y681" s="184"/>
      <c r="Z681" s="184"/>
    </row>
    <row r="682" spans="25:26" x14ac:dyDescent="0.2">
      <c r="Y682" s="184"/>
      <c r="Z682" s="184"/>
    </row>
    <row r="683" spans="25:26" x14ac:dyDescent="0.2">
      <c r="Y683" s="184"/>
      <c r="Z683" s="184"/>
    </row>
    <row r="684" spans="25:26" x14ac:dyDescent="0.2">
      <c r="Y684" s="184"/>
      <c r="Z684" s="184"/>
    </row>
    <row r="685" spans="25:26" x14ac:dyDescent="0.2">
      <c r="Y685" s="184"/>
      <c r="Z685" s="184"/>
    </row>
    <row r="686" spans="25:26" x14ac:dyDescent="0.2">
      <c r="Y686" s="184"/>
      <c r="Z686" s="184"/>
    </row>
    <row r="687" spans="25:26" x14ac:dyDescent="0.2">
      <c r="Y687" s="184"/>
      <c r="Z687" s="184"/>
    </row>
    <row r="688" spans="25:26" x14ac:dyDescent="0.2">
      <c r="Y688" s="184"/>
      <c r="Z688" s="184"/>
    </row>
    <row r="689" spans="25:26" x14ac:dyDescent="0.2">
      <c r="Y689" s="184"/>
      <c r="Z689" s="184"/>
    </row>
    <row r="690" spans="25:26" x14ac:dyDescent="0.2">
      <c r="Y690" s="184"/>
      <c r="Z690" s="184"/>
    </row>
    <row r="691" spans="25:26" x14ac:dyDescent="0.2">
      <c r="Y691" s="184"/>
      <c r="Z691" s="184"/>
    </row>
    <row r="692" spans="25:26" x14ac:dyDescent="0.2">
      <c r="Y692" s="184"/>
      <c r="Z692" s="184"/>
    </row>
    <row r="693" spans="25:26" x14ac:dyDescent="0.2">
      <c r="Y693" s="184"/>
      <c r="Z693" s="184"/>
    </row>
    <row r="694" spans="25:26" x14ac:dyDescent="0.2">
      <c r="Y694" s="184"/>
      <c r="Z694" s="184"/>
    </row>
    <row r="695" spans="25:26" x14ac:dyDescent="0.2">
      <c r="Y695" s="184"/>
      <c r="Z695" s="184"/>
    </row>
    <row r="696" spans="25:26" x14ac:dyDescent="0.2">
      <c r="Y696" s="184"/>
      <c r="Z696" s="184"/>
    </row>
    <row r="697" spans="25:26" x14ac:dyDescent="0.2">
      <c r="Y697" s="184"/>
      <c r="Z697" s="184"/>
    </row>
    <row r="698" spans="25:26" x14ac:dyDescent="0.2">
      <c r="Y698" s="184"/>
      <c r="Z698" s="184"/>
    </row>
    <row r="699" spans="25:26" x14ac:dyDescent="0.2">
      <c r="Y699" s="184"/>
      <c r="Z699" s="184"/>
    </row>
    <row r="700" spans="25:26" x14ac:dyDescent="0.2">
      <c r="Y700" s="184"/>
      <c r="Z700" s="184"/>
    </row>
    <row r="701" spans="25:26" x14ac:dyDescent="0.2">
      <c r="Y701" s="184"/>
      <c r="Z701" s="184"/>
    </row>
    <row r="702" spans="25:26" x14ac:dyDescent="0.2">
      <c r="Y702" s="184"/>
      <c r="Z702" s="184"/>
    </row>
    <row r="703" spans="25:26" x14ac:dyDescent="0.2">
      <c r="Y703" s="184"/>
      <c r="Z703" s="184"/>
    </row>
    <row r="704" spans="25:26" x14ac:dyDescent="0.2">
      <c r="Y704" s="184"/>
      <c r="Z704" s="184"/>
    </row>
    <row r="705" spans="25:26" x14ac:dyDescent="0.2">
      <c r="Y705" s="184"/>
      <c r="Z705" s="184"/>
    </row>
    <row r="706" spans="25:26" x14ac:dyDescent="0.2">
      <c r="Y706" s="184"/>
      <c r="Z706" s="184"/>
    </row>
    <row r="707" spans="25:26" x14ac:dyDescent="0.2">
      <c r="Y707" s="184"/>
      <c r="Z707" s="184"/>
    </row>
    <row r="708" spans="25:26" x14ac:dyDescent="0.2">
      <c r="Y708" s="184"/>
      <c r="Z708" s="184"/>
    </row>
    <row r="709" spans="25:26" x14ac:dyDescent="0.2">
      <c r="Y709" s="184"/>
      <c r="Z709" s="184"/>
    </row>
    <row r="710" spans="25:26" x14ac:dyDescent="0.2">
      <c r="Y710" s="184"/>
      <c r="Z710" s="184"/>
    </row>
    <row r="711" spans="25:26" x14ac:dyDescent="0.2">
      <c r="Y711" s="184"/>
      <c r="Z711" s="184"/>
    </row>
    <row r="712" spans="25:26" x14ac:dyDescent="0.2">
      <c r="Y712" s="184"/>
      <c r="Z712" s="184"/>
    </row>
    <row r="713" spans="25:26" x14ac:dyDescent="0.2">
      <c r="Y713" s="184"/>
      <c r="Z713" s="184"/>
    </row>
    <row r="714" spans="25:26" x14ac:dyDescent="0.2">
      <c r="Y714" s="184"/>
      <c r="Z714" s="184"/>
    </row>
    <row r="715" spans="25:26" x14ac:dyDescent="0.2">
      <c r="Y715" s="184"/>
      <c r="Z715" s="184"/>
    </row>
    <row r="716" spans="25:26" x14ac:dyDescent="0.2">
      <c r="Y716" s="184"/>
      <c r="Z716" s="184"/>
    </row>
    <row r="717" spans="25:26" x14ac:dyDescent="0.2">
      <c r="Y717" s="184"/>
      <c r="Z717" s="184"/>
    </row>
    <row r="718" spans="25:26" x14ac:dyDescent="0.2">
      <c r="Y718" s="184"/>
      <c r="Z718" s="184"/>
    </row>
    <row r="719" spans="25:26" x14ac:dyDescent="0.2">
      <c r="Y719" s="184"/>
      <c r="Z719" s="184"/>
    </row>
    <row r="720" spans="25:26" x14ac:dyDescent="0.2">
      <c r="Y720" s="184"/>
      <c r="Z720" s="184"/>
    </row>
    <row r="721" spans="25:26" x14ac:dyDescent="0.2">
      <c r="Y721" s="184"/>
      <c r="Z721" s="184"/>
    </row>
    <row r="722" spans="25:26" x14ac:dyDescent="0.2">
      <c r="Y722" s="184"/>
      <c r="Z722" s="184"/>
    </row>
    <row r="723" spans="25:26" x14ac:dyDescent="0.2">
      <c r="Y723" s="184"/>
      <c r="Z723" s="184"/>
    </row>
    <row r="724" spans="25:26" x14ac:dyDescent="0.2">
      <c r="Y724" s="184"/>
      <c r="Z724" s="184"/>
    </row>
    <row r="725" spans="25:26" x14ac:dyDescent="0.2">
      <c r="Y725" s="184"/>
      <c r="Z725" s="184"/>
    </row>
    <row r="726" spans="25:26" x14ac:dyDescent="0.2">
      <c r="Y726" s="184"/>
      <c r="Z726" s="184"/>
    </row>
    <row r="727" spans="25:26" x14ac:dyDescent="0.2">
      <c r="Y727" s="184"/>
      <c r="Z727" s="184"/>
    </row>
    <row r="728" spans="25:26" x14ac:dyDescent="0.2">
      <c r="Y728" s="184"/>
      <c r="Z728" s="184"/>
    </row>
    <row r="729" spans="25:26" x14ac:dyDescent="0.2">
      <c r="Y729" s="184"/>
      <c r="Z729" s="184"/>
    </row>
    <row r="730" spans="25:26" x14ac:dyDescent="0.2">
      <c r="Y730" s="184"/>
      <c r="Z730" s="184"/>
    </row>
    <row r="731" spans="25:26" x14ac:dyDescent="0.2">
      <c r="Y731" s="184"/>
      <c r="Z731" s="184"/>
    </row>
    <row r="732" spans="25:26" x14ac:dyDescent="0.2">
      <c r="Y732" s="184"/>
      <c r="Z732" s="184"/>
    </row>
    <row r="733" spans="25:26" x14ac:dyDescent="0.2">
      <c r="Y733" s="184"/>
      <c r="Z733" s="184"/>
    </row>
    <row r="734" spans="25:26" x14ac:dyDescent="0.2">
      <c r="Y734" s="184"/>
      <c r="Z734" s="184"/>
    </row>
    <row r="735" spans="25:26" x14ac:dyDescent="0.2">
      <c r="Y735" s="184"/>
      <c r="Z735" s="184"/>
    </row>
    <row r="736" spans="25:26" x14ac:dyDescent="0.2">
      <c r="Y736" s="184"/>
      <c r="Z736" s="184"/>
    </row>
    <row r="737" spans="25:26" x14ac:dyDescent="0.2">
      <c r="Y737" s="184"/>
      <c r="Z737" s="184"/>
    </row>
    <row r="738" spans="25:26" x14ac:dyDescent="0.2">
      <c r="Y738" s="184"/>
      <c r="Z738" s="184"/>
    </row>
    <row r="739" spans="25:26" x14ac:dyDescent="0.2">
      <c r="Y739" s="184"/>
      <c r="Z739" s="184"/>
    </row>
    <row r="740" spans="25:26" x14ac:dyDescent="0.2">
      <c r="Y740" s="184"/>
      <c r="Z740" s="184"/>
    </row>
    <row r="741" spans="25:26" x14ac:dyDescent="0.2">
      <c r="Y741" s="184"/>
      <c r="Z741" s="184"/>
    </row>
    <row r="742" spans="25:26" x14ac:dyDescent="0.2">
      <c r="Y742" s="184"/>
      <c r="Z742" s="184"/>
    </row>
    <row r="743" spans="25:26" x14ac:dyDescent="0.2">
      <c r="Y743" s="184"/>
      <c r="Z743" s="184"/>
    </row>
    <row r="744" spans="25:26" x14ac:dyDescent="0.2">
      <c r="Y744" s="184"/>
      <c r="Z744" s="184"/>
    </row>
    <row r="745" spans="25:26" x14ac:dyDescent="0.2">
      <c r="Y745" s="184"/>
      <c r="Z745" s="184"/>
    </row>
    <row r="746" spans="25:26" x14ac:dyDescent="0.2">
      <c r="Y746" s="184"/>
      <c r="Z746" s="184"/>
    </row>
    <row r="747" spans="25:26" x14ac:dyDescent="0.2">
      <c r="Y747" s="184"/>
      <c r="Z747" s="184"/>
    </row>
    <row r="748" spans="25:26" x14ac:dyDescent="0.2">
      <c r="Y748" s="184"/>
      <c r="Z748" s="184"/>
    </row>
    <row r="749" spans="25:26" x14ac:dyDescent="0.2">
      <c r="Y749" s="184"/>
      <c r="Z749" s="184"/>
    </row>
    <row r="750" spans="25:26" x14ac:dyDescent="0.2">
      <c r="Y750" s="184"/>
      <c r="Z750" s="184"/>
    </row>
    <row r="751" spans="25:26" x14ac:dyDescent="0.2">
      <c r="Y751" s="184"/>
      <c r="Z751" s="184"/>
    </row>
    <row r="752" spans="25:26" x14ac:dyDescent="0.2">
      <c r="Y752" s="184"/>
      <c r="Z752" s="184"/>
    </row>
    <row r="753" spans="25:26" x14ac:dyDescent="0.2">
      <c r="Y753" s="184"/>
      <c r="Z753" s="184"/>
    </row>
    <row r="754" spans="25:26" x14ac:dyDescent="0.2">
      <c r="Y754" s="184"/>
      <c r="Z754" s="184"/>
    </row>
    <row r="755" spans="25:26" x14ac:dyDescent="0.2">
      <c r="Y755" s="184"/>
      <c r="Z755" s="184"/>
    </row>
    <row r="756" spans="25:26" x14ac:dyDescent="0.2">
      <c r="Y756" s="184"/>
      <c r="Z756" s="184"/>
    </row>
    <row r="757" spans="25:26" x14ac:dyDescent="0.2">
      <c r="Y757" s="184"/>
      <c r="Z757" s="184"/>
    </row>
    <row r="758" spans="25:26" x14ac:dyDescent="0.2">
      <c r="Y758" s="184"/>
      <c r="Z758" s="184"/>
    </row>
    <row r="759" spans="25:26" x14ac:dyDescent="0.2">
      <c r="Y759" s="184"/>
      <c r="Z759" s="184"/>
    </row>
    <row r="760" spans="25:26" x14ac:dyDescent="0.2">
      <c r="Y760" s="184"/>
      <c r="Z760" s="184"/>
    </row>
    <row r="761" spans="25:26" x14ac:dyDescent="0.2">
      <c r="Y761" s="184"/>
      <c r="Z761" s="184"/>
    </row>
    <row r="762" spans="25:26" x14ac:dyDescent="0.2">
      <c r="Y762" s="184"/>
      <c r="Z762" s="184"/>
    </row>
    <row r="763" spans="25:26" x14ac:dyDescent="0.2">
      <c r="Y763" s="184"/>
      <c r="Z763" s="184"/>
    </row>
    <row r="764" spans="25:26" x14ac:dyDescent="0.2">
      <c r="Y764" s="184"/>
      <c r="Z764" s="184"/>
    </row>
    <row r="765" spans="25:26" x14ac:dyDescent="0.2">
      <c r="Y765" s="184"/>
      <c r="Z765" s="184"/>
    </row>
    <row r="766" spans="25:26" x14ac:dyDescent="0.2">
      <c r="Y766" s="184"/>
      <c r="Z766" s="184"/>
    </row>
    <row r="767" spans="25:26" x14ac:dyDescent="0.2">
      <c r="Y767" s="184"/>
      <c r="Z767" s="184"/>
    </row>
    <row r="768" spans="25:26" x14ac:dyDescent="0.2">
      <c r="Y768" s="184"/>
      <c r="Z768" s="184"/>
    </row>
    <row r="769" spans="25:26" x14ac:dyDescent="0.2">
      <c r="Y769" s="184"/>
      <c r="Z769" s="184"/>
    </row>
    <row r="770" spans="25:26" x14ac:dyDescent="0.2">
      <c r="Y770" s="184"/>
      <c r="Z770" s="184"/>
    </row>
    <row r="771" spans="25:26" x14ac:dyDescent="0.2">
      <c r="Y771" s="184"/>
      <c r="Z771" s="184"/>
    </row>
    <row r="772" spans="25:26" x14ac:dyDescent="0.2">
      <c r="Y772" s="184"/>
      <c r="Z772" s="184"/>
    </row>
    <row r="773" spans="25:26" x14ac:dyDescent="0.2">
      <c r="Y773" s="184"/>
      <c r="Z773" s="184"/>
    </row>
    <row r="774" spans="25:26" x14ac:dyDescent="0.2">
      <c r="Y774" s="184"/>
      <c r="Z774" s="184"/>
    </row>
    <row r="775" spans="25:26" x14ac:dyDescent="0.2">
      <c r="Y775" s="184"/>
      <c r="Z775" s="184"/>
    </row>
    <row r="776" spans="25:26" x14ac:dyDescent="0.2">
      <c r="Y776" s="184"/>
      <c r="Z776" s="184"/>
    </row>
    <row r="777" spans="25:26" x14ac:dyDescent="0.2">
      <c r="Y777" s="184"/>
      <c r="Z777" s="184"/>
    </row>
    <row r="778" spans="25:26" x14ac:dyDescent="0.2">
      <c r="Y778" s="184"/>
      <c r="Z778" s="184"/>
    </row>
    <row r="779" spans="25:26" x14ac:dyDescent="0.2">
      <c r="Y779" s="184"/>
      <c r="Z779" s="184"/>
    </row>
    <row r="780" spans="25:26" x14ac:dyDescent="0.2">
      <c r="Y780" s="184"/>
      <c r="Z780" s="184"/>
    </row>
    <row r="781" spans="25:26" x14ac:dyDescent="0.2">
      <c r="Y781" s="184"/>
      <c r="Z781" s="184"/>
    </row>
    <row r="782" spans="25:26" x14ac:dyDescent="0.2">
      <c r="Y782" s="184"/>
      <c r="Z782" s="184"/>
    </row>
    <row r="783" spans="25:26" x14ac:dyDescent="0.2">
      <c r="Y783" s="184"/>
      <c r="Z783" s="184"/>
    </row>
    <row r="784" spans="25:26" x14ac:dyDescent="0.2">
      <c r="Y784" s="184"/>
      <c r="Z784" s="184"/>
    </row>
    <row r="785" spans="25:26" x14ac:dyDescent="0.2">
      <c r="Y785" s="184"/>
      <c r="Z785" s="184"/>
    </row>
    <row r="786" spans="25:26" x14ac:dyDescent="0.2">
      <c r="Y786" s="184"/>
      <c r="Z786" s="184"/>
    </row>
    <row r="787" spans="25:26" x14ac:dyDescent="0.2">
      <c r="Y787" s="184"/>
      <c r="Z787" s="184"/>
    </row>
    <row r="788" spans="25:26" x14ac:dyDescent="0.2">
      <c r="Y788" s="184"/>
      <c r="Z788" s="184"/>
    </row>
    <row r="789" spans="25:26" x14ac:dyDescent="0.2">
      <c r="Y789" s="184"/>
      <c r="Z789" s="184"/>
    </row>
    <row r="790" spans="25:26" x14ac:dyDescent="0.2">
      <c r="Y790" s="184"/>
      <c r="Z790" s="184"/>
    </row>
    <row r="791" spans="25:26" x14ac:dyDescent="0.2">
      <c r="Y791" s="184"/>
      <c r="Z791" s="184"/>
    </row>
    <row r="792" spans="25:26" x14ac:dyDescent="0.2">
      <c r="Y792" s="184"/>
      <c r="Z792" s="184"/>
    </row>
    <row r="793" spans="25:26" x14ac:dyDescent="0.2">
      <c r="Y793" s="184"/>
      <c r="Z793" s="184"/>
    </row>
    <row r="794" spans="25:26" x14ac:dyDescent="0.2">
      <c r="Y794" s="184"/>
      <c r="Z794" s="184"/>
    </row>
    <row r="795" spans="25:26" x14ac:dyDescent="0.2">
      <c r="Y795" s="184"/>
      <c r="Z795" s="184"/>
    </row>
    <row r="796" spans="25:26" x14ac:dyDescent="0.2">
      <c r="Y796" s="184"/>
      <c r="Z796" s="184"/>
    </row>
    <row r="797" spans="25:26" x14ac:dyDescent="0.2">
      <c r="Y797" s="184"/>
      <c r="Z797" s="184"/>
    </row>
    <row r="798" spans="25:26" x14ac:dyDescent="0.2">
      <c r="Y798" s="184"/>
      <c r="Z798" s="184"/>
    </row>
    <row r="799" spans="25:26" x14ac:dyDescent="0.2">
      <c r="Y799" s="184"/>
      <c r="Z799" s="184"/>
    </row>
    <row r="800" spans="25:26" x14ac:dyDescent="0.2">
      <c r="Y800" s="184"/>
      <c r="Z800" s="184"/>
    </row>
    <row r="801" spans="25:26" x14ac:dyDescent="0.2">
      <c r="Y801" s="184"/>
      <c r="Z801" s="184"/>
    </row>
    <row r="802" spans="25:26" x14ac:dyDescent="0.2">
      <c r="Y802" s="184"/>
      <c r="Z802" s="184"/>
    </row>
    <row r="803" spans="25:26" x14ac:dyDescent="0.2">
      <c r="Y803" s="184"/>
      <c r="Z803" s="184"/>
    </row>
    <row r="804" spans="25:26" x14ac:dyDescent="0.2">
      <c r="Y804" s="184"/>
      <c r="Z804" s="184"/>
    </row>
    <row r="805" spans="25:26" x14ac:dyDescent="0.2">
      <c r="Y805" s="184"/>
      <c r="Z805" s="184"/>
    </row>
    <row r="806" spans="25:26" x14ac:dyDescent="0.2">
      <c r="Y806" s="184"/>
      <c r="Z806" s="184"/>
    </row>
    <row r="807" spans="25:26" x14ac:dyDescent="0.2">
      <c r="Y807" s="184"/>
      <c r="Z807" s="184"/>
    </row>
    <row r="808" spans="25:26" x14ac:dyDescent="0.2">
      <c r="Y808" s="184"/>
      <c r="Z808" s="184"/>
    </row>
    <row r="809" spans="25:26" x14ac:dyDescent="0.2">
      <c r="Y809" s="184"/>
      <c r="Z809" s="184"/>
    </row>
    <row r="810" spans="25:26" x14ac:dyDescent="0.2">
      <c r="Y810" s="184"/>
      <c r="Z810" s="184"/>
    </row>
    <row r="811" spans="25:26" x14ac:dyDescent="0.2">
      <c r="Y811" s="184"/>
      <c r="Z811" s="184"/>
    </row>
    <row r="812" spans="25:26" x14ac:dyDescent="0.2">
      <c r="Y812" s="184"/>
      <c r="Z812" s="184"/>
    </row>
    <row r="813" spans="25:26" x14ac:dyDescent="0.2">
      <c r="Y813" s="184"/>
      <c r="Z813" s="184"/>
    </row>
    <row r="814" spans="25:26" x14ac:dyDescent="0.2">
      <c r="Y814" s="184"/>
      <c r="Z814" s="184"/>
    </row>
    <row r="815" spans="25:26" x14ac:dyDescent="0.2">
      <c r="Y815" s="184"/>
      <c r="Z815" s="184"/>
    </row>
    <row r="816" spans="25:26" x14ac:dyDescent="0.2">
      <c r="Y816" s="184"/>
      <c r="Z816" s="184"/>
    </row>
    <row r="817" spans="25:26" x14ac:dyDescent="0.2">
      <c r="Y817" s="184"/>
      <c r="Z817" s="184"/>
    </row>
    <row r="818" spans="25:26" x14ac:dyDescent="0.2">
      <c r="Y818" s="184"/>
      <c r="Z818" s="184"/>
    </row>
    <row r="819" spans="25:26" x14ac:dyDescent="0.2">
      <c r="Y819" s="184"/>
      <c r="Z819" s="184"/>
    </row>
    <row r="820" spans="25:26" x14ac:dyDescent="0.2">
      <c r="Y820" s="184"/>
      <c r="Z820" s="184"/>
    </row>
    <row r="821" spans="25:26" x14ac:dyDescent="0.2">
      <c r="Y821" s="184"/>
      <c r="Z821" s="184"/>
    </row>
    <row r="822" spans="25:26" x14ac:dyDescent="0.2">
      <c r="Y822" s="184"/>
      <c r="Z822" s="184"/>
    </row>
    <row r="823" spans="25:26" x14ac:dyDescent="0.2">
      <c r="Y823" s="184"/>
      <c r="Z823" s="184"/>
    </row>
    <row r="824" spans="25:26" x14ac:dyDescent="0.2">
      <c r="Y824" s="184"/>
      <c r="Z824" s="184"/>
    </row>
    <row r="825" spans="25:26" x14ac:dyDescent="0.2">
      <c r="Y825" s="184"/>
      <c r="Z825" s="184"/>
    </row>
    <row r="826" spans="25:26" x14ac:dyDescent="0.2">
      <c r="Y826" s="184"/>
      <c r="Z826" s="184"/>
    </row>
    <row r="827" spans="25:26" x14ac:dyDescent="0.2">
      <c r="Y827" s="184"/>
      <c r="Z827" s="184"/>
    </row>
    <row r="828" spans="25:26" x14ac:dyDescent="0.2">
      <c r="Y828" s="184"/>
      <c r="Z828" s="184"/>
    </row>
    <row r="829" spans="25:26" x14ac:dyDescent="0.2">
      <c r="Y829" s="184"/>
      <c r="Z829" s="184"/>
    </row>
    <row r="830" spans="25:26" x14ac:dyDescent="0.2">
      <c r="Y830" s="184"/>
      <c r="Z830" s="184"/>
    </row>
    <row r="831" spans="25:26" x14ac:dyDescent="0.2">
      <c r="Y831" s="184"/>
      <c r="Z831" s="184"/>
    </row>
    <row r="832" spans="25:26" x14ac:dyDescent="0.2">
      <c r="Y832" s="184"/>
      <c r="Z832" s="184"/>
    </row>
    <row r="833" spans="25:26" x14ac:dyDescent="0.2">
      <c r="Y833" s="184"/>
      <c r="Z833" s="184"/>
    </row>
    <row r="834" spans="25:26" x14ac:dyDescent="0.2">
      <c r="Y834" s="184"/>
      <c r="Z834" s="184"/>
    </row>
    <row r="835" spans="25:26" x14ac:dyDescent="0.2">
      <c r="Y835" s="184"/>
      <c r="Z835" s="184"/>
    </row>
    <row r="836" spans="25:26" x14ac:dyDescent="0.2">
      <c r="Y836" s="184"/>
      <c r="Z836" s="184"/>
    </row>
    <row r="837" spans="25:26" x14ac:dyDescent="0.2">
      <c r="Y837" s="184"/>
      <c r="Z837" s="184"/>
    </row>
    <row r="838" spans="25:26" x14ac:dyDescent="0.2">
      <c r="Y838" s="184"/>
      <c r="Z838" s="184"/>
    </row>
    <row r="839" spans="25:26" x14ac:dyDescent="0.2">
      <c r="Y839" s="184"/>
      <c r="Z839" s="184"/>
    </row>
    <row r="840" spans="25:26" x14ac:dyDescent="0.2">
      <c r="Y840" s="184"/>
      <c r="Z840" s="184"/>
    </row>
    <row r="841" spans="25:26" x14ac:dyDescent="0.2">
      <c r="Y841" s="184"/>
      <c r="Z841" s="184"/>
    </row>
    <row r="842" spans="25:26" x14ac:dyDescent="0.2">
      <c r="Y842" s="184"/>
      <c r="Z842" s="184"/>
    </row>
    <row r="843" spans="25:26" x14ac:dyDescent="0.2">
      <c r="Y843" s="184"/>
      <c r="Z843" s="184"/>
    </row>
    <row r="844" spans="25:26" x14ac:dyDescent="0.2">
      <c r="Y844" s="184"/>
      <c r="Z844" s="184"/>
    </row>
    <row r="845" spans="25:26" x14ac:dyDescent="0.2">
      <c r="Y845" s="184"/>
      <c r="Z845" s="184"/>
    </row>
    <row r="846" spans="25:26" x14ac:dyDescent="0.2">
      <c r="Y846" s="184"/>
      <c r="Z846" s="184"/>
    </row>
    <row r="847" spans="25:26" x14ac:dyDescent="0.2">
      <c r="Y847" s="184"/>
      <c r="Z847" s="184"/>
    </row>
    <row r="848" spans="25:26" x14ac:dyDescent="0.2">
      <c r="Y848" s="184"/>
      <c r="Z848" s="184"/>
    </row>
    <row r="849" spans="25:26" x14ac:dyDescent="0.2">
      <c r="Y849" s="184"/>
      <c r="Z849" s="184"/>
    </row>
    <row r="850" spans="25:26" x14ac:dyDescent="0.2">
      <c r="Y850" s="184"/>
      <c r="Z850" s="184"/>
    </row>
    <row r="851" spans="25:26" x14ac:dyDescent="0.2">
      <c r="Y851" s="184"/>
      <c r="Z851" s="184"/>
    </row>
    <row r="852" spans="25:26" x14ac:dyDescent="0.2">
      <c r="Y852" s="184"/>
      <c r="Z852" s="184"/>
    </row>
    <row r="853" spans="25:26" x14ac:dyDescent="0.2">
      <c r="Y853" s="184"/>
      <c r="Z853" s="184"/>
    </row>
    <row r="854" spans="25:26" x14ac:dyDescent="0.2">
      <c r="Y854" s="184"/>
      <c r="Z854" s="184"/>
    </row>
    <row r="855" spans="25:26" x14ac:dyDescent="0.2">
      <c r="Y855" s="184"/>
      <c r="Z855" s="184"/>
    </row>
    <row r="856" spans="25:26" x14ac:dyDescent="0.2">
      <c r="Y856" s="184"/>
      <c r="Z856" s="184"/>
    </row>
    <row r="857" spans="25:26" x14ac:dyDescent="0.2">
      <c r="Y857" s="184"/>
      <c r="Z857" s="184"/>
    </row>
    <row r="858" spans="25:26" x14ac:dyDescent="0.2">
      <c r="Y858" s="184"/>
      <c r="Z858" s="184"/>
    </row>
    <row r="859" spans="25:26" x14ac:dyDescent="0.2">
      <c r="Y859" s="184"/>
      <c r="Z859" s="184"/>
    </row>
    <row r="860" spans="25:26" x14ac:dyDescent="0.2">
      <c r="Y860" s="184"/>
      <c r="Z860" s="184"/>
    </row>
    <row r="861" spans="25:26" x14ac:dyDescent="0.2">
      <c r="Y861" s="184"/>
      <c r="Z861" s="184"/>
    </row>
    <row r="862" spans="25:26" x14ac:dyDescent="0.2">
      <c r="Y862" s="184"/>
      <c r="Z862" s="184"/>
    </row>
    <row r="863" spans="25:26" x14ac:dyDescent="0.2">
      <c r="Y863" s="184"/>
      <c r="Z863" s="184"/>
    </row>
    <row r="864" spans="25:26" x14ac:dyDescent="0.2">
      <c r="Y864" s="184"/>
      <c r="Z864" s="184"/>
    </row>
    <row r="865" spans="25:26" x14ac:dyDescent="0.2">
      <c r="Y865" s="184"/>
      <c r="Z865" s="184"/>
    </row>
    <row r="866" spans="25:26" x14ac:dyDescent="0.2">
      <c r="Y866" s="184"/>
      <c r="Z866" s="184"/>
    </row>
    <row r="867" spans="25:26" x14ac:dyDescent="0.2">
      <c r="Y867" s="184"/>
      <c r="Z867" s="184"/>
    </row>
    <row r="868" spans="25:26" x14ac:dyDescent="0.2">
      <c r="Y868" s="184"/>
      <c r="Z868" s="184"/>
    </row>
    <row r="869" spans="25:26" x14ac:dyDescent="0.2">
      <c r="Y869" s="184"/>
      <c r="Z869" s="184"/>
    </row>
    <row r="870" spans="25:26" x14ac:dyDescent="0.2">
      <c r="Y870" s="184"/>
      <c r="Z870" s="184"/>
    </row>
    <row r="871" spans="25:26" x14ac:dyDescent="0.2">
      <c r="Y871" s="184"/>
      <c r="Z871" s="184"/>
    </row>
    <row r="872" spans="25:26" x14ac:dyDescent="0.2">
      <c r="Y872" s="184"/>
      <c r="Z872" s="184"/>
    </row>
    <row r="873" spans="25:26" x14ac:dyDescent="0.2">
      <c r="Y873" s="184"/>
      <c r="Z873" s="184"/>
    </row>
    <row r="874" spans="25:26" x14ac:dyDescent="0.2">
      <c r="Y874" s="184"/>
      <c r="Z874" s="184"/>
    </row>
    <row r="875" spans="25:26" x14ac:dyDescent="0.2">
      <c r="Y875" s="184"/>
      <c r="Z875" s="184"/>
    </row>
    <row r="876" spans="25:26" x14ac:dyDescent="0.2">
      <c r="Y876" s="184"/>
      <c r="Z876" s="184"/>
    </row>
    <row r="877" spans="25:26" x14ac:dyDescent="0.2">
      <c r="Y877" s="184"/>
      <c r="Z877" s="184"/>
    </row>
    <row r="878" spans="25:26" x14ac:dyDescent="0.2">
      <c r="Y878" s="184"/>
      <c r="Z878" s="184"/>
    </row>
    <row r="879" spans="25:26" x14ac:dyDescent="0.2">
      <c r="Y879" s="184"/>
      <c r="Z879" s="184"/>
    </row>
    <row r="880" spans="25:26" x14ac:dyDescent="0.2">
      <c r="Y880" s="184"/>
      <c r="Z880" s="184"/>
    </row>
    <row r="881" spans="25:26" x14ac:dyDescent="0.2">
      <c r="Y881" s="184"/>
      <c r="Z881" s="184"/>
    </row>
    <row r="882" spans="25:26" x14ac:dyDescent="0.2">
      <c r="Y882" s="184"/>
      <c r="Z882" s="184"/>
    </row>
    <row r="883" spans="25:26" x14ac:dyDescent="0.2">
      <c r="Y883" s="184"/>
      <c r="Z883" s="184"/>
    </row>
    <row r="884" spans="25:26" x14ac:dyDescent="0.2">
      <c r="Y884" s="184"/>
      <c r="Z884" s="184"/>
    </row>
    <row r="885" spans="25:26" x14ac:dyDescent="0.2">
      <c r="Y885" s="184"/>
      <c r="Z885" s="184"/>
    </row>
    <row r="886" spans="25:26" x14ac:dyDescent="0.2">
      <c r="Y886" s="184"/>
      <c r="Z886" s="184"/>
    </row>
    <row r="887" spans="25:26" x14ac:dyDescent="0.2">
      <c r="Y887" s="184"/>
      <c r="Z887" s="184"/>
    </row>
    <row r="888" spans="25:26" x14ac:dyDescent="0.2">
      <c r="Y888" s="184"/>
      <c r="Z888" s="184"/>
    </row>
    <row r="889" spans="25:26" x14ac:dyDescent="0.2">
      <c r="Y889" s="184"/>
      <c r="Z889" s="184"/>
    </row>
    <row r="890" spans="25:26" x14ac:dyDescent="0.2">
      <c r="Y890" s="184"/>
      <c r="Z890" s="184"/>
    </row>
    <row r="891" spans="25:26" x14ac:dyDescent="0.2">
      <c r="Y891" s="184"/>
      <c r="Z891" s="184"/>
    </row>
    <row r="892" spans="25:26" x14ac:dyDescent="0.2">
      <c r="Y892" s="184"/>
      <c r="Z892" s="184"/>
    </row>
    <row r="893" spans="25:26" x14ac:dyDescent="0.2">
      <c r="Y893" s="184"/>
      <c r="Z893" s="184"/>
    </row>
    <row r="894" spans="25:26" x14ac:dyDescent="0.2">
      <c r="Y894" s="184"/>
      <c r="Z894" s="184"/>
    </row>
    <row r="895" spans="25:26" x14ac:dyDescent="0.2">
      <c r="Y895" s="184"/>
      <c r="Z895" s="184"/>
    </row>
    <row r="896" spans="25:26" x14ac:dyDescent="0.2">
      <c r="Y896" s="184"/>
      <c r="Z896" s="184"/>
    </row>
    <row r="897" spans="25:26" x14ac:dyDescent="0.2">
      <c r="Y897" s="184"/>
      <c r="Z897" s="184"/>
    </row>
    <row r="898" spans="25:26" x14ac:dyDescent="0.2">
      <c r="Y898" s="184"/>
      <c r="Z898" s="184"/>
    </row>
    <row r="899" spans="25:26" x14ac:dyDescent="0.2">
      <c r="Y899" s="184"/>
      <c r="Z899" s="184"/>
    </row>
    <row r="900" spans="25:26" x14ac:dyDescent="0.2">
      <c r="Y900" s="184"/>
      <c r="Z900" s="184"/>
    </row>
    <row r="901" spans="25:26" x14ac:dyDescent="0.2">
      <c r="Y901" s="184"/>
      <c r="Z901" s="184"/>
    </row>
    <row r="902" spans="25:26" x14ac:dyDescent="0.2">
      <c r="Y902" s="184"/>
      <c r="Z902" s="184"/>
    </row>
    <row r="903" spans="25:26" x14ac:dyDescent="0.2">
      <c r="Y903" s="184"/>
      <c r="Z903" s="184"/>
    </row>
    <row r="904" spans="25:26" x14ac:dyDescent="0.2">
      <c r="Y904" s="184"/>
      <c r="Z904" s="184"/>
    </row>
    <row r="905" spans="25:26" x14ac:dyDescent="0.2">
      <c r="Y905" s="184"/>
      <c r="Z905" s="184"/>
    </row>
    <row r="906" spans="25:26" x14ac:dyDescent="0.2">
      <c r="Y906" s="184"/>
      <c r="Z906" s="184"/>
    </row>
    <row r="907" spans="25:26" x14ac:dyDescent="0.2">
      <c r="Y907" s="184"/>
      <c r="Z907" s="184"/>
    </row>
    <row r="908" spans="25:26" x14ac:dyDescent="0.2">
      <c r="Y908" s="184"/>
      <c r="Z908" s="184"/>
    </row>
    <row r="909" spans="25:26" x14ac:dyDescent="0.2">
      <c r="Y909" s="184"/>
      <c r="Z909" s="184"/>
    </row>
    <row r="910" spans="25:26" x14ac:dyDescent="0.2">
      <c r="Y910" s="184"/>
      <c r="Z910" s="184"/>
    </row>
    <row r="911" spans="25:26" x14ac:dyDescent="0.2">
      <c r="Y911" s="184"/>
      <c r="Z911" s="184"/>
    </row>
    <row r="912" spans="25:26" x14ac:dyDescent="0.2">
      <c r="Y912" s="184"/>
      <c r="Z912" s="184"/>
    </row>
    <row r="913" spans="25:26" x14ac:dyDescent="0.2">
      <c r="Y913" s="184"/>
      <c r="Z913" s="184"/>
    </row>
    <row r="914" spans="25:26" x14ac:dyDescent="0.2">
      <c r="Y914" s="184"/>
      <c r="Z914" s="184"/>
    </row>
    <row r="915" spans="25:26" x14ac:dyDescent="0.2">
      <c r="Y915" s="184"/>
      <c r="Z915" s="184"/>
    </row>
    <row r="916" spans="25:26" x14ac:dyDescent="0.2">
      <c r="Y916" s="184"/>
      <c r="Z916" s="184"/>
    </row>
    <row r="917" spans="25:26" x14ac:dyDescent="0.2">
      <c r="Y917" s="184"/>
      <c r="Z917" s="184"/>
    </row>
    <row r="918" spans="25:26" x14ac:dyDescent="0.2">
      <c r="Y918" s="184"/>
      <c r="Z918" s="184"/>
    </row>
    <row r="919" spans="25:26" x14ac:dyDescent="0.2">
      <c r="Y919" s="184"/>
      <c r="Z919" s="184"/>
    </row>
    <row r="920" spans="25:26" x14ac:dyDescent="0.2">
      <c r="Y920" s="184"/>
      <c r="Z920" s="184"/>
    </row>
    <row r="921" spans="25:26" x14ac:dyDescent="0.2">
      <c r="Y921" s="184"/>
      <c r="Z921" s="184"/>
    </row>
    <row r="922" spans="25:26" x14ac:dyDescent="0.2">
      <c r="Y922" s="184"/>
      <c r="Z922" s="184"/>
    </row>
    <row r="923" spans="25:26" x14ac:dyDescent="0.2">
      <c r="Y923" s="184"/>
      <c r="Z923" s="184"/>
    </row>
    <row r="924" spans="25:26" x14ac:dyDescent="0.2">
      <c r="Y924" s="184"/>
      <c r="Z924" s="184"/>
    </row>
    <row r="925" spans="25:26" x14ac:dyDescent="0.2">
      <c r="Y925" s="184"/>
      <c r="Z925" s="184"/>
    </row>
    <row r="926" spans="25:26" x14ac:dyDescent="0.2">
      <c r="Y926" s="184"/>
      <c r="Z926" s="184"/>
    </row>
    <row r="927" spans="25:26" x14ac:dyDescent="0.2">
      <c r="Y927" s="184"/>
      <c r="Z927" s="184"/>
    </row>
    <row r="928" spans="25:26" x14ac:dyDescent="0.2">
      <c r="Y928" s="184"/>
      <c r="Z928" s="184"/>
    </row>
    <row r="929" spans="25:26" x14ac:dyDescent="0.2">
      <c r="Y929" s="184"/>
      <c r="Z929" s="184"/>
    </row>
    <row r="930" spans="25:26" x14ac:dyDescent="0.2">
      <c r="Y930" s="184"/>
      <c r="Z930" s="184"/>
    </row>
    <row r="931" spans="25:26" x14ac:dyDescent="0.2">
      <c r="Y931" s="184"/>
      <c r="Z931" s="184"/>
    </row>
    <row r="932" spans="25:26" x14ac:dyDescent="0.2">
      <c r="Y932" s="184"/>
      <c r="Z932" s="184"/>
    </row>
    <row r="933" spans="25:26" x14ac:dyDescent="0.2">
      <c r="Y933" s="184"/>
      <c r="Z933" s="184"/>
    </row>
    <row r="934" spans="25:26" x14ac:dyDescent="0.2">
      <c r="Y934" s="184"/>
      <c r="Z934" s="184"/>
    </row>
    <row r="935" spans="25:26" x14ac:dyDescent="0.2">
      <c r="Y935" s="184"/>
      <c r="Z935" s="184"/>
    </row>
    <row r="936" spans="25:26" x14ac:dyDescent="0.2">
      <c r="Y936" s="184"/>
      <c r="Z936" s="184"/>
    </row>
    <row r="937" spans="25:26" x14ac:dyDescent="0.2">
      <c r="Y937" s="184"/>
      <c r="Z937" s="184"/>
    </row>
    <row r="938" spans="25:26" x14ac:dyDescent="0.2">
      <c r="Y938" s="184"/>
      <c r="Z938" s="184"/>
    </row>
    <row r="939" spans="25:26" x14ac:dyDescent="0.2">
      <c r="Y939" s="184"/>
      <c r="Z939" s="184"/>
    </row>
    <row r="940" spans="25:26" x14ac:dyDescent="0.2">
      <c r="Y940" s="184"/>
      <c r="Z940" s="184"/>
    </row>
    <row r="941" spans="25:26" x14ac:dyDescent="0.2">
      <c r="Y941" s="184"/>
      <c r="Z941" s="184"/>
    </row>
    <row r="942" spans="25:26" x14ac:dyDescent="0.2">
      <c r="Y942" s="184"/>
      <c r="Z942" s="184"/>
    </row>
    <row r="943" spans="25:26" x14ac:dyDescent="0.2">
      <c r="Y943" s="184"/>
      <c r="Z943" s="184"/>
    </row>
    <row r="944" spans="25:26" x14ac:dyDescent="0.2">
      <c r="Y944" s="184"/>
      <c r="Z944" s="184"/>
    </row>
    <row r="945" spans="25:26" x14ac:dyDescent="0.2">
      <c r="Y945" s="184"/>
      <c r="Z945" s="184"/>
    </row>
    <row r="946" spans="25:26" x14ac:dyDescent="0.2">
      <c r="Y946" s="184"/>
      <c r="Z946" s="184"/>
    </row>
    <row r="947" spans="25:26" x14ac:dyDescent="0.2">
      <c r="Y947" s="184"/>
      <c r="Z947" s="184"/>
    </row>
    <row r="948" spans="25:26" x14ac:dyDescent="0.2">
      <c r="Y948" s="184"/>
      <c r="Z948" s="184"/>
    </row>
    <row r="949" spans="25:26" x14ac:dyDescent="0.2">
      <c r="Y949" s="184"/>
      <c r="Z949" s="184"/>
    </row>
    <row r="950" spans="25:26" x14ac:dyDescent="0.2">
      <c r="Y950" s="184"/>
      <c r="Z950" s="184"/>
    </row>
    <row r="951" spans="25:26" x14ac:dyDescent="0.2">
      <c r="Y951" s="184"/>
      <c r="Z951" s="184"/>
    </row>
    <row r="952" spans="25:26" x14ac:dyDescent="0.2">
      <c r="Y952" s="184"/>
      <c r="Z952" s="184"/>
    </row>
    <row r="953" spans="25:26" x14ac:dyDescent="0.2">
      <c r="Y953" s="184"/>
      <c r="Z953" s="184"/>
    </row>
    <row r="954" spans="25:26" x14ac:dyDescent="0.2">
      <c r="Y954" s="184"/>
      <c r="Z954" s="184"/>
    </row>
    <row r="955" spans="25:26" x14ac:dyDescent="0.2">
      <c r="Y955" s="184"/>
      <c r="Z955" s="184"/>
    </row>
    <row r="956" spans="25:26" x14ac:dyDescent="0.2">
      <c r="Y956" s="184"/>
      <c r="Z956" s="184"/>
    </row>
    <row r="957" spans="25:26" x14ac:dyDescent="0.2">
      <c r="Y957" s="184"/>
      <c r="Z957" s="184"/>
    </row>
    <row r="958" spans="25:26" x14ac:dyDescent="0.2">
      <c r="Y958" s="184"/>
      <c r="Z958" s="184"/>
    </row>
    <row r="959" spans="25:26" x14ac:dyDescent="0.2">
      <c r="Y959" s="184"/>
      <c r="Z959" s="184"/>
    </row>
    <row r="960" spans="25:26" x14ac:dyDescent="0.2">
      <c r="Y960" s="184"/>
      <c r="Z960" s="184"/>
    </row>
    <row r="961" spans="25:26" x14ac:dyDescent="0.2">
      <c r="Y961" s="184"/>
      <c r="Z961" s="184"/>
    </row>
  </sheetData>
  <mergeCells count="62">
    <mergeCell ref="AC2:AD2"/>
    <mergeCell ref="AC3:AD3"/>
    <mergeCell ref="W2:AB2"/>
    <mergeCell ref="W3:AB3"/>
    <mergeCell ref="Z9:Z10"/>
    <mergeCell ref="W9:W10"/>
    <mergeCell ref="X9:X10"/>
    <mergeCell ref="Y9:Y10"/>
    <mergeCell ref="W4:W5"/>
    <mergeCell ref="AD4:AD5"/>
    <mergeCell ref="AD9:AD11"/>
    <mergeCell ref="X4:X5"/>
    <mergeCell ref="AA4:AA5"/>
    <mergeCell ref="Y4:Y5"/>
    <mergeCell ref="AB4:AB5"/>
    <mergeCell ref="Z4:Z5"/>
    <mergeCell ref="C1:AB1"/>
    <mergeCell ref="G4:G5"/>
    <mergeCell ref="J4:J5"/>
    <mergeCell ref="K4:K5"/>
    <mergeCell ref="F4:F5"/>
    <mergeCell ref="D4:D5"/>
    <mergeCell ref="P4:P5"/>
    <mergeCell ref="I4:I5"/>
    <mergeCell ref="U4:U5"/>
    <mergeCell ref="B2:C5"/>
    <mergeCell ref="D2:K2"/>
    <mergeCell ref="L2:Q2"/>
    <mergeCell ref="E4:E5"/>
    <mergeCell ref="U3:V3"/>
    <mergeCell ref="V4:V5"/>
    <mergeCell ref="T4:T5"/>
    <mergeCell ref="U2:V2"/>
    <mergeCell ref="E9:E10"/>
    <mergeCell ref="H9:H10"/>
    <mergeCell ref="K9:K10"/>
    <mergeCell ref="D9:D10"/>
    <mergeCell ref="D3:K3"/>
    <mergeCell ref="S9:S10"/>
    <mergeCell ref="P9:P10"/>
    <mergeCell ref="L3:Q3"/>
    <mergeCell ref="Q4:Q5"/>
    <mergeCell ref="F9:F10"/>
    <mergeCell ref="R2:T2"/>
    <mergeCell ref="R3:T3"/>
    <mergeCell ref="R4:R5"/>
    <mergeCell ref="N4:N5"/>
    <mergeCell ref="I9:I10"/>
    <mergeCell ref="H4:H5"/>
    <mergeCell ref="G9:G10"/>
    <mergeCell ref="J9:J10"/>
    <mergeCell ref="B24:B25"/>
    <mergeCell ref="C24:C25"/>
    <mergeCell ref="B9:B10"/>
    <mergeCell ref="U9:U10"/>
    <mergeCell ref="V9:V10"/>
    <mergeCell ref="Q9:Q10"/>
    <mergeCell ref="O4:O5"/>
    <mergeCell ref="L4:L5"/>
    <mergeCell ref="M4:M5"/>
    <mergeCell ref="T9:T10"/>
    <mergeCell ref="S4:S5"/>
  </mergeCells>
  <phoneticPr fontId="0" type="noConversion"/>
  <pageMargins left="3.937007874015748E-2" right="3.937007874015748E-2" top="0.35433070866141736" bottom="0.55118110236220474" header="0.31496062992125984" footer="0.31496062992125984"/>
  <pageSetup paperSize="9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sqref="A1:Z20"/>
    </sheetView>
  </sheetViews>
  <sheetFormatPr defaultRowHeight="12.75" x14ac:dyDescent="0.2"/>
  <cols>
    <col min="1" max="1" width="24.5703125" customWidth="1"/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</cols>
  <sheetData>
    <row r="1" spans="1:26" ht="15.75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309"/>
      <c r="V1" s="309"/>
    </row>
    <row r="2" spans="1:26" ht="38.25" customHeight="1" x14ac:dyDescent="0.2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2"/>
    </row>
    <row r="3" spans="1:26" ht="28.5" customHeight="1" x14ac:dyDescent="0.2">
      <c r="A3" s="310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2"/>
    </row>
    <row r="4" spans="1:26" ht="15" x14ac:dyDescent="0.2">
      <c r="A4" s="310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312"/>
    </row>
    <row r="5" spans="1:26" ht="15" x14ac:dyDescent="0.2">
      <c r="A5" s="95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3"/>
      <c r="R5" s="96"/>
      <c r="S5" s="96"/>
      <c r="T5" s="96"/>
      <c r="U5" s="96"/>
      <c r="V5" s="97"/>
    </row>
    <row r="6" spans="1:26" ht="14.25" x14ac:dyDescent="0.2">
      <c r="A6" s="106"/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217" customFormat="1" ht="15" x14ac:dyDescent="0.2">
      <c r="A7" s="99"/>
      <c r="B7" s="212"/>
      <c r="C7" s="213"/>
      <c r="D7" s="213"/>
      <c r="E7" s="213"/>
      <c r="F7" s="213"/>
      <c r="G7" s="214"/>
      <c r="H7" s="215"/>
      <c r="I7" s="216"/>
      <c r="J7" s="213"/>
      <c r="K7" s="213"/>
      <c r="L7" s="213"/>
      <c r="M7" s="216"/>
      <c r="N7" s="213"/>
      <c r="O7" s="213"/>
      <c r="P7" s="213"/>
      <c r="Q7" s="216"/>
      <c r="R7" s="213"/>
      <c r="S7" s="213"/>
      <c r="T7" s="213"/>
      <c r="U7" s="213"/>
      <c r="V7" s="216"/>
      <c r="Z7" s="218"/>
    </row>
    <row r="8" spans="1:26" ht="15" x14ac:dyDescent="0.2">
      <c r="A8" s="99"/>
      <c r="B8" s="100"/>
      <c r="C8" s="101"/>
      <c r="D8" s="101"/>
      <c r="E8" s="102"/>
      <c r="F8" s="101"/>
      <c r="G8" s="103"/>
      <c r="H8" s="104"/>
      <c r="I8" s="102"/>
      <c r="J8" s="101"/>
      <c r="K8" s="101"/>
      <c r="L8" s="101"/>
      <c r="M8" s="102"/>
      <c r="N8" s="101"/>
      <c r="O8" s="101"/>
      <c r="P8" s="101"/>
      <c r="Q8" s="102"/>
      <c r="R8" s="101"/>
      <c r="S8" s="101"/>
      <c r="T8" s="101"/>
      <c r="U8" s="101"/>
      <c r="V8" s="102"/>
      <c r="Z8" s="119"/>
    </row>
    <row r="9" spans="1:26" ht="15" x14ac:dyDescent="0.2">
      <c r="A9" s="99"/>
      <c r="B9" s="100"/>
      <c r="C9" s="101"/>
      <c r="D9" s="101"/>
      <c r="E9" s="102"/>
      <c r="F9" s="101"/>
      <c r="G9" s="103"/>
      <c r="H9" s="104"/>
      <c r="I9" s="102"/>
      <c r="J9" s="101"/>
      <c r="K9" s="101"/>
      <c r="L9" s="101"/>
      <c r="M9" s="102"/>
      <c r="N9" s="101"/>
      <c r="O9" s="101"/>
      <c r="P9" s="101"/>
      <c r="Q9" s="102"/>
      <c r="R9" s="101"/>
      <c r="S9" s="101"/>
      <c r="T9" s="101"/>
      <c r="U9" s="101"/>
      <c r="V9" s="102"/>
    </row>
    <row r="10" spans="1:26" ht="15" x14ac:dyDescent="0.2">
      <c r="A10" s="99"/>
      <c r="B10" s="100"/>
      <c r="C10" s="101"/>
      <c r="D10" s="101"/>
      <c r="E10" s="102"/>
      <c r="F10" s="101"/>
      <c r="G10" s="103"/>
      <c r="H10" s="104"/>
      <c r="I10" s="102"/>
      <c r="J10" s="101"/>
      <c r="K10" s="101"/>
      <c r="L10" s="101"/>
      <c r="M10" s="102"/>
      <c r="N10" s="101"/>
      <c r="O10" s="101"/>
      <c r="P10" s="101"/>
      <c r="Q10" s="102"/>
      <c r="R10" s="101"/>
      <c r="S10" s="101"/>
      <c r="T10" s="101"/>
      <c r="U10" s="101"/>
      <c r="V10" s="102"/>
    </row>
    <row r="11" spans="1:26" ht="15" x14ac:dyDescent="0.2">
      <c r="A11" s="99"/>
      <c r="B11" s="100"/>
      <c r="C11" s="101"/>
      <c r="D11" s="101"/>
      <c r="E11" s="102"/>
      <c r="F11" s="101"/>
      <c r="G11" s="103"/>
      <c r="H11" s="104"/>
      <c r="I11" s="102"/>
      <c r="J11" s="101"/>
      <c r="K11" s="101"/>
      <c r="L11" s="101"/>
      <c r="M11" s="102"/>
      <c r="N11" s="101"/>
      <c r="O11" s="101"/>
      <c r="P11" s="101"/>
      <c r="Q11" s="102"/>
      <c r="R11" s="101"/>
      <c r="S11" s="101"/>
      <c r="T11" s="101"/>
      <c r="U11" s="101"/>
      <c r="V11" s="102"/>
    </row>
    <row r="12" spans="1:26" s="224" customFormat="1" ht="15" x14ac:dyDescent="0.2">
      <c r="A12" s="98"/>
      <c r="B12" s="219"/>
      <c r="C12" s="220"/>
      <c r="D12" s="220"/>
      <c r="E12" s="221"/>
      <c r="F12" s="220"/>
      <c r="G12" s="222"/>
      <c r="H12" s="223"/>
      <c r="I12" s="221"/>
      <c r="J12" s="220"/>
      <c r="K12" s="220"/>
      <c r="L12" s="220"/>
      <c r="M12" s="221"/>
      <c r="N12" s="220"/>
      <c r="O12" s="220"/>
      <c r="P12" s="220"/>
      <c r="Q12" s="221"/>
      <c r="R12" s="220"/>
      <c r="S12" s="220"/>
      <c r="T12" s="220"/>
      <c r="U12" s="220"/>
      <c r="V12" s="221"/>
    </row>
    <row r="13" spans="1:26" ht="15" x14ac:dyDescent="0.2">
      <c r="A13" s="99"/>
      <c r="B13" s="100"/>
      <c r="C13" s="101"/>
      <c r="D13" s="101"/>
      <c r="E13" s="102"/>
      <c r="F13" s="101"/>
      <c r="G13" s="103"/>
      <c r="H13" s="104"/>
      <c r="I13" s="102"/>
      <c r="J13" s="101"/>
      <c r="K13" s="101"/>
      <c r="L13" s="101"/>
      <c r="M13" s="102"/>
      <c r="N13" s="101"/>
      <c r="O13" s="101"/>
      <c r="P13" s="101"/>
      <c r="Q13" s="102"/>
      <c r="R13" s="101"/>
      <c r="S13" s="101"/>
      <c r="T13" s="101"/>
      <c r="U13" s="101"/>
      <c r="V13" s="102"/>
    </row>
    <row r="14" spans="1:26" ht="15" x14ac:dyDescent="0.2">
      <c r="A14" s="99"/>
      <c r="B14" s="100"/>
      <c r="C14" s="101"/>
      <c r="D14" s="101"/>
      <c r="E14" s="102"/>
      <c r="F14" s="101"/>
      <c r="G14" s="103"/>
      <c r="H14" s="104"/>
      <c r="I14" s="102"/>
      <c r="J14" s="101"/>
      <c r="K14" s="101"/>
      <c r="L14" s="101"/>
      <c r="M14" s="102"/>
      <c r="N14" s="101"/>
      <c r="O14" s="101"/>
      <c r="P14" s="101"/>
      <c r="Q14" s="102"/>
      <c r="R14" s="101"/>
      <c r="S14" s="101"/>
      <c r="T14" s="101"/>
      <c r="U14" s="101"/>
      <c r="V14" s="102"/>
    </row>
    <row r="15" spans="1:26" ht="15" x14ac:dyDescent="0.2">
      <c r="A15" s="99"/>
      <c r="B15" s="100"/>
      <c r="C15" s="101"/>
      <c r="D15" s="101"/>
      <c r="E15" s="102"/>
      <c r="F15" s="101"/>
      <c r="G15" s="103"/>
      <c r="H15" s="104"/>
      <c r="I15" s="102"/>
      <c r="J15" s="101"/>
      <c r="K15" s="101"/>
      <c r="L15" s="101"/>
      <c r="M15" s="102"/>
      <c r="N15" s="101"/>
      <c r="O15" s="101"/>
      <c r="P15" s="101"/>
      <c r="Q15" s="102"/>
      <c r="R15" s="101"/>
      <c r="S15" s="101"/>
      <c r="T15" s="101"/>
      <c r="U15" s="101"/>
      <c r="V15" s="102"/>
    </row>
    <row r="18" spans="7:19" x14ac:dyDescent="0.2">
      <c r="G18" s="118"/>
      <c r="S18" s="118"/>
    </row>
  </sheetData>
  <mergeCells count="9">
    <mergeCell ref="U1:V1"/>
    <mergeCell ref="A2:A4"/>
    <mergeCell ref="B2:U2"/>
    <mergeCell ref="V2:V4"/>
    <mergeCell ref="B3:E3"/>
    <mergeCell ref="F3:I3"/>
    <mergeCell ref="J3:M3"/>
    <mergeCell ref="N3:Q3"/>
    <mergeCell ref="R3:U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ПРОГНОЗ СВОД</vt:lpstr>
      <vt:lpstr>Приложение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2020-09-07T04:18:17Z</cp:lastPrinted>
  <dcterms:created xsi:type="dcterms:W3CDTF">1996-10-08T23:32:33Z</dcterms:created>
  <dcterms:modified xsi:type="dcterms:W3CDTF">2020-09-07T06:20:33Z</dcterms:modified>
</cp:coreProperties>
</file>